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Volumes/ANUSA_Groups/Communications/2017/Clubs/new stuff for website/"/>
    </mc:Choice>
  </mc:AlternateContent>
  <bookViews>
    <workbookView xWindow="20260" yWindow="1080" windowWidth="25120" windowHeight="20480" tabRatio="500" activeTab="3"/>
  </bookViews>
  <sheets>
    <sheet name="Membership List" sheetId="1" r:id="rId1"/>
    <sheet name="2017 Finances" sheetId="2" r:id="rId2"/>
    <sheet name="2017 other" sheetId="3" r:id="rId3"/>
    <sheet name="Funding Calculator " sheetId="5" r:id="rId4"/>
    <sheet name="Links" sheetId="6"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28" i="5" l="1"/>
  <c r="K28" i="5"/>
  <c r="L28" i="5"/>
  <c r="N28" i="5"/>
  <c r="M28" i="5"/>
  <c r="I28" i="5"/>
  <c r="C28" i="5"/>
  <c r="G28" i="5"/>
  <c r="H28" i="5"/>
  <c r="J27" i="5"/>
  <c r="K27" i="5"/>
  <c r="L27" i="5"/>
  <c r="N27" i="5"/>
  <c r="M27" i="5"/>
  <c r="I27" i="5"/>
  <c r="C27" i="5"/>
  <c r="G27" i="5"/>
  <c r="H27" i="5"/>
  <c r="J26" i="5"/>
  <c r="K26" i="5"/>
  <c r="L26" i="5"/>
  <c r="N26" i="5"/>
  <c r="M26" i="5"/>
  <c r="I26" i="5"/>
  <c r="C26" i="5"/>
  <c r="G26" i="5"/>
  <c r="H26" i="5"/>
  <c r="J25" i="5"/>
  <c r="K25" i="5"/>
  <c r="L25" i="5"/>
  <c r="N25" i="5"/>
  <c r="M25" i="5"/>
  <c r="I25" i="5"/>
  <c r="C25" i="5"/>
  <c r="G25" i="5"/>
  <c r="H25" i="5"/>
  <c r="B20" i="5"/>
  <c r="C20" i="5"/>
  <c r="J20" i="5"/>
  <c r="K20" i="5"/>
  <c r="L20" i="5"/>
  <c r="N20" i="5"/>
  <c r="M20" i="5"/>
  <c r="I20" i="5"/>
  <c r="G20" i="5"/>
  <c r="H20" i="5"/>
  <c r="B19" i="5"/>
  <c r="C19" i="5"/>
  <c r="J19" i="5"/>
  <c r="K19" i="5"/>
  <c r="L19" i="5"/>
  <c r="N19" i="5"/>
  <c r="M19" i="5"/>
  <c r="I19" i="5"/>
  <c r="G19" i="5"/>
  <c r="H19" i="5"/>
  <c r="B18" i="5"/>
  <c r="C18" i="5"/>
  <c r="J18" i="5"/>
  <c r="K18" i="5"/>
  <c r="L18" i="5"/>
  <c r="N18" i="5"/>
  <c r="M18" i="5"/>
  <c r="I18" i="5"/>
  <c r="G18" i="5"/>
  <c r="H18" i="5"/>
  <c r="B17" i="5"/>
  <c r="C17" i="5"/>
  <c r="J17" i="5"/>
  <c r="K17" i="5"/>
  <c r="L17" i="5"/>
  <c r="N17" i="5"/>
  <c r="M17" i="5"/>
  <c r="I17" i="5"/>
  <c r="G17" i="5"/>
  <c r="H17" i="5"/>
  <c r="B12" i="5"/>
  <c r="C12" i="5"/>
  <c r="J12" i="5"/>
  <c r="K12" i="5"/>
  <c r="L12" i="5"/>
  <c r="N12" i="5"/>
  <c r="M12" i="5"/>
  <c r="I12" i="5"/>
  <c r="G12" i="5"/>
  <c r="H12" i="5"/>
  <c r="B11" i="5"/>
  <c r="C11" i="5"/>
  <c r="J11" i="5"/>
  <c r="K11" i="5"/>
  <c r="L11" i="5"/>
  <c r="N11" i="5"/>
  <c r="M11" i="5"/>
  <c r="I11" i="5"/>
  <c r="G11" i="5"/>
  <c r="H11" i="5"/>
  <c r="B10" i="5"/>
  <c r="C10" i="5"/>
  <c r="J10" i="5"/>
  <c r="K10" i="5"/>
  <c r="L10" i="5"/>
  <c r="N10" i="5"/>
  <c r="M10" i="5"/>
  <c r="I10" i="5"/>
  <c r="G10" i="5"/>
  <c r="H10" i="5"/>
  <c r="B9" i="5"/>
  <c r="C9" i="5"/>
  <c r="J9" i="5"/>
  <c r="K9" i="5"/>
  <c r="L9" i="5"/>
  <c r="N9" i="5"/>
  <c r="M9" i="5"/>
  <c r="I9" i="5"/>
  <c r="G9" i="5"/>
  <c r="H9" i="5"/>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5" i="2"/>
  <c r="S5" i="2"/>
  <c r="S6" i="2"/>
  <c r="S7" i="2"/>
  <c r="S8" i="2"/>
  <c r="S9" i="2"/>
  <c r="S10" i="2"/>
  <c r="S11" i="2"/>
  <c r="S12" i="2"/>
  <c r="S13" i="2"/>
  <c r="S14" i="2"/>
  <c r="S15" i="2"/>
  <c r="S16" i="2"/>
  <c r="S17" i="2"/>
  <c r="S18" i="2"/>
  <c r="S19" i="2"/>
  <c r="S20" i="2"/>
  <c r="S21" i="2"/>
  <c r="S22" i="2"/>
  <c r="S23" i="2"/>
  <c r="S24" i="2"/>
  <c r="S25" i="2"/>
  <c r="S26" i="2"/>
  <c r="S27" i="2"/>
  <c r="S28" i="2"/>
  <c r="S29" i="2"/>
  <c r="S30" i="2"/>
  <c r="S31" i="2"/>
  <c r="S44" i="2"/>
  <c r="S43" i="2"/>
  <c r="S42" i="2"/>
  <c r="S41" i="2"/>
  <c r="S40" i="2"/>
  <c r="S39" i="2"/>
  <c r="S38" i="2"/>
  <c r="S37" i="2"/>
  <c r="S36" i="2"/>
  <c r="S35" i="2"/>
  <c r="S34" i="2"/>
  <c r="S33" i="2"/>
  <c r="S32" i="2"/>
  <c r="M5" i="2"/>
  <c r="Q2" i="2"/>
  <c r="O2" i="2"/>
  <c r="H2" i="2"/>
  <c r="K2" i="2"/>
  <c r="M2" i="2"/>
  <c r="D2" i="2"/>
  <c r="G2" i="1"/>
</calcChain>
</file>

<file path=xl/sharedStrings.xml><?xml version="1.0" encoding="utf-8"?>
<sst xmlns="http://schemas.openxmlformats.org/spreadsheetml/2006/main" count="149" uniqueCount="72">
  <si>
    <t>Total Number of "Yes"</t>
  </si>
  <si>
    <t xml:space="preserve">2017  Member Records </t>
  </si>
  <si>
    <t>Name</t>
  </si>
  <si>
    <t>Student Number</t>
  </si>
  <si>
    <t>Email address</t>
  </si>
  <si>
    <t>Have they paid?</t>
  </si>
  <si>
    <t>What do they Study?</t>
  </si>
  <si>
    <t>Yes</t>
  </si>
  <si>
    <t>No</t>
  </si>
  <si>
    <t>2017  Account Activity 
Last updated - 19/11/2016</t>
  </si>
  <si>
    <t>Opening Balance</t>
  </si>
  <si>
    <t>Account Summay</t>
  </si>
  <si>
    <t>Bank Balance</t>
  </si>
  <si>
    <t>Money held up by CC:</t>
  </si>
  <si>
    <r>
      <t xml:space="preserve">
</t>
    </r>
    <r>
      <rPr>
        <b/>
        <sz val="14"/>
        <rFont val="Arial"/>
        <family val="2"/>
      </rPr>
      <t>Events</t>
    </r>
    <r>
      <rPr>
        <sz val="10"/>
        <color rgb="FF000000"/>
        <rFont val="Arial"/>
      </rPr>
      <t xml:space="preserve">
</t>
    </r>
  </si>
  <si>
    <t xml:space="preserve">Other Expenses and Sources of Income
</t>
  </si>
  <si>
    <t>Event Name</t>
  </si>
  <si>
    <t>Event Date</t>
  </si>
  <si>
    <t>Income</t>
  </si>
  <si>
    <t>CC Pending</t>
  </si>
  <si>
    <t>Description</t>
  </si>
  <si>
    <t xml:space="preserve">Expenditure </t>
  </si>
  <si>
    <t>Profit</t>
  </si>
  <si>
    <t>Membership</t>
  </si>
  <si>
    <t>On-going</t>
  </si>
  <si>
    <t xml:space="preserve">Recipient </t>
  </si>
  <si>
    <t xml:space="preserve">Paid or Reserved </t>
  </si>
  <si>
    <t>Price paid</t>
  </si>
  <si>
    <t>Item Number</t>
  </si>
  <si>
    <t>Assets</t>
  </si>
  <si>
    <t>Example 1</t>
  </si>
  <si>
    <t>Example 2</t>
  </si>
  <si>
    <t>When Will they Graduate?</t>
  </si>
  <si>
    <r>
      <rPr>
        <b/>
        <u/>
        <sz val="10"/>
        <color rgb="FF000000"/>
        <rFont val="Arial"/>
        <family val="2"/>
      </rPr>
      <t>Instructions</t>
    </r>
    <r>
      <rPr>
        <sz val="10"/>
        <color rgb="FF000000"/>
        <rFont val="Arial"/>
      </rPr>
      <t xml:space="preserve">
This page is merely  to recod anything else that si relevent to your club, like what assets it has and who has those assets. </t>
    </r>
  </si>
  <si>
    <r>
      <rPr>
        <b/>
        <u/>
        <sz val="10"/>
        <color rgb="FF000000"/>
        <rFont val="Arial"/>
        <family val="2"/>
      </rPr>
      <t>Instructions</t>
    </r>
    <r>
      <rPr>
        <sz val="10"/>
        <color rgb="FF000000"/>
        <rFont val="Arial"/>
      </rPr>
      <t xml:space="preserve">
This page is design to record and count the number of memebrs that you have within your club or society. By recording "Yes" or "No" in the </t>
    </r>
    <r>
      <rPr>
        <i/>
        <sz val="10"/>
        <color rgb="FF000000"/>
        <rFont val="Arial"/>
        <family val="2"/>
      </rPr>
      <t xml:space="preserve">Have they paid? </t>
    </r>
    <r>
      <rPr>
        <sz val="10"/>
        <color rgb="FF000000"/>
        <rFont val="Arial"/>
      </rPr>
      <t>colum, that anwser will be recored and counted on this page and the fianncial page. Please note, the fianncial page is  setup to count membership as $5, so will need to alter the formula if your membership isnt $5.</t>
    </r>
  </si>
  <si>
    <t>Instructions</t>
  </si>
  <si>
    <r>
      <t xml:space="preserve">Please note, the </t>
    </r>
    <r>
      <rPr>
        <i/>
        <sz val="10"/>
        <color rgb="FF000000"/>
        <rFont val="Arial"/>
        <family val="2"/>
      </rPr>
      <t>Acocunt Summary</t>
    </r>
    <r>
      <rPr>
        <sz val="10"/>
        <color rgb="FF000000"/>
        <rFont val="Arial"/>
      </rPr>
      <t xml:space="preserve"> and the </t>
    </r>
    <r>
      <rPr>
        <i/>
        <sz val="10"/>
        <color rgb="FF000000"/>
        <rFont val="Arial"/>
        <family val="2"/>
      </rPr>
      <t>Money Held Up by CC</t>
    </r>
    <r>
      <rPr>
        <sz val="10"/>
        <color rgb="FF000000"/>
        <rFont val="Arial"/>
      </rPr>
      <t xml:space="preserve"> boxes are automated. This means that you should you should not alter the values , as these values will update themselves to reflect the data that you input into the table. Adiditonally, the Acocunt Summary box is the theroetical amount of money that you should have in your bank account. If the Acocunt Summary box and the </t>
    </r>
    <r>
      <rPr>
        <i/>
        <sz val="10"/>
        <color rgb="FF000000"/>
        <rFont val="Arial"/>
        <family val="2"/>
      </rPr>
      <t>Bank Balance</t>
    </r>
    <r>
      <rPr>
        <sz val="10"/>
        <color rgb="FF000000"/>
        <rFont val="Arial"/>
      </rPr>
      <t xml:space="preserve"> display diffent values, its because their is an error in your table and you need to find it. The two boxes should always display the same value</t>
    </r>
  </si>
  <si>
    <t>Total Money Recieved From CC</t>
  </si>
  <si>
    <t>Total Income</t>
  </si>
  <si>
    <t xml:space="preserve">Total Expenditure </t>
  </si>
  <si>
    <t>Event Income</t>
  </si>
  <si>
    <t>CC Paid</t>
  </si>
  <si>
    <t>Total CC Allocation</t>
  </si>
  <si>
    <t>This grant calculator should only be utilised as an indication of what your grant could be and you should not act in reliance of the values produced by this calculator whatsoever. This calculator does not consider any discretionary funding rules, prohibitions or any evidence based funding rules. The latest version of the calculator has no known inaccuracies, but the calculator may nonetheless have a coding issue.</t>
  </si>
  <si>
    <t>Ordinary Event Grant</t>
  </si>
  <si>
    <t>Enter Value</t>
  </si>
  <si>
    <t>Automatic</t>
  </si>
  <si>
    <t>Dont Work</t>
  </si>
  <si>
    <t>Attendance #</t>
  </si>
  <si>
    <t>Payment Rate</t>
  </si>
  <si>
    <t>Maximum Grant Amount</t>
  </si>
  <si>
    <t>Total Expenditure</t>
  </si>
  <si>
    <t>Total Claimable Expenditure</t>
  </si>
  <si>
    <t>Does It Breach A Rule?</t>
  </si>
  <si>
    <t>By How Much?</t>
  </si>
  <si>
    <t>How Much Should The Grant Be?</t>
  </si>
  <si>
    <t>Special Annual Event Grant</t>
  </si>
  <si>
    <t>Minor/Major Social/Educaitonal Event (Old Funding System)</t>
  </si>
  <si>
    <t xml:space="preserve">Disclaimer </t>
  </si>
  <si>
    <t xml:space="preserve">Instructions </t>
  </si>
  <si>
    <r>
      <t xml:space="preserve">Please do not </t>
    </r>
    <r>
      <rPr>
        <b/>
        <sz val="10"/>
        <rFont val="Arial"/>
        <family val="2"/>
      </rPr>
      <t>modify any automatic columns</t>
    </r>
    <r>
      <rPr>
        <sz val="10"/>
        <color rgb="FF000000"/>
        <rFont val="Arial"/>
      </rPr>
      <t xml:space="preserve">, which are the blue columns. To use this calculator, you must enter all the correct information in the orange columns. </t>
    </r>
    <r>
      <rPr>
        <b/>
        <sz val="10"/>
        <rFont val="Arial"/>
        <family val="2"/>
      </rPr>
      <t xml:space="preserve">Total income </t>
    </r>
    <r>
      <rPr>
        <sz val="10"/>
        <color rgb="FF000000"/>
        <rFont val="Arial"/>
      </rPr>
      <t xml:space="preserve">means any income that your event generates, other than membership fees. </t>
    </r>
    <r>
      <rPr>
        <b/>
        <sz val="10"/>
        <rFont val="Arial"/>
        <family val="2"/>
      </rPr>
      <t>Total expenditure</t>
    </r>
    <r>
      <rPr>
        <sz val="10"/>
        <color rgb="FF000000"/>
        <rFont val="Arial"/>
      </rPr>
      <t xml:space="preserve"> means all expenditure for an event. </t>
    </r>
    <r>
      <rPr>
        <b/>
        <sz val="10"/>
        <rFont val="Arial"/>
        <family val="2"/>
      </rPr>
      <t>Claimable expenditure</t>
    </r>
    <r>
      <rPr>
        <sz val="10"/>
        <color rgb="FF000000"/>
        <rFont val="Arial"/>
      </rPr>
      <t xml:space="preserve"> means only valid expenditure that is not prohibited by a grant or by the Funding Policy and that has a valid receipt (This number must be equal to or less than the total expenditure, or the calculator wont work).</t>
    </r>
  </si>
  <si>
    <t>Result 1</t>
  </si>
  <si>
    <t>Result 2</t>
  </si>
  <si>
    <t>Result 3</t>
  </si>
  <si>
    <t>Result 4</t>
  </si>
  <si>
    <t>Result 5</t>
  </si>
  <si>
    <t>Link to the 2017 Funding Policy</t>
  </si>
  <si>
    <t>https://docs.google.com/document/d/1VzSrR3LHI8SjFw3IbQMqRiceDod7_ZrNakiZYNjp_2s/edit?usp=sharing</t>
  </si>
  <si>
    <t>Link to ANUSA Website</t>
  </si>
  <si>
    <t>https://anusa.com.au/life/clubs/</t>
  </si>
  <si>
    <t>https://form.jotform.co/71971733065864</t>
  </si>
  <si>
    <t xml:space="preserve">Link to Grant Application 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</si>
</sst>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0"/>
      <color rgb="FF000000"/>
      <name val="Arial"/>
    </font>
    <font>
      <b/>
      <sz val="10"/>
      <name val="Arial"/>
      <family val="2"/>
    </font>
    <font>
      <sz val="10"/>
      <name val="Arial"/>
      <family val="2"/>
    </font>
    <font>
      <sz val="10"/>
      <color rgb="FF000000"/>
      <name val="Arial"/>
      <family val="2"/>
    </font>
    <font>
      <b/>
      <sz val="10"/>
      <name val="Arial"/>
      <family val="2"/>
    </font>
    <font>
      <sz val="10"/>
      <color rgb="FF000000"/>
      <name val="Arial"/>
      <family val="2"/>
    </font>
    <font>
      <sz val="10"/>
      <name val="Arial"/>
      <family val="2"/>
    </font>
    <font>
      <b/>
      <sz val="10"/>
      <color rgb="FF000000"/>
      <name val="Arial"/>
      <family val="2"/>
    </font>
    <font>
      <sz val="10"/>
      <color rgb="FF61C40F"/>
      <name val="Arial"/>
      <family val="2"/>
    </font>
    <font>
      <b/>
      <sz val="14"/>
      <name val="Arial"/>
      <family val="2"/>
    </font>
    <font>
      <sz val="10"/>
      <color rgb="FFCC0000"/>
      <name val="Arial"/>
      <family val="2"/>
    </font>
    <font>
      <b/>
      <sz val="10"/>
      <color rgb="FF6AA84F"/>
      <name val="Arial"/>
      <family val="2"/>
    </font>
    <font>
      <i/>
      <sz val="10"/>
      <color rgb="FF000000"/>
      <name val="Arial"/>
      <family val="2"/>
    </font>
    <font>
      <b/>
      <u/>
      <sz val="10"/>
      <color rgb="FF000000"/>
      <name val="Arial"/>
      <family val="2"/>
    </font>
    <font>
      <u/>
      <sz val="10"/>
      <color theme="10"/>
      <name val="Arial"/>
      <family val="2"/>
    </font>
    <font>
      <u/>
      <sz val="10"/>
      <color theme="11"/>
      <name val="Arial"/>
      <family val="2"/>
    </font>
    <font>
      <sz val="10"/>
      <color rgb="FF999999"/>
      <name val="Arial"/>
      <family val="2"/>
    </font>
    <font>
      <sz val="10"/>
      <color rgb="FFDAD3E9"/>
      <name val="Arial"/>
      <family val="2"/>
    </font>
    <font>
      <sz val="10"/>
      <color theme="1"/>
      <name val="Arial"/>
      <family val="2"/>
    </font>
    <font>
      <sz val="11"/>
      <color rgb="FF000000"/>
      <name val="Arial"/>
      <family val="2"/>
    </font>
  </fonts>
  <fills count="24">
    <fill>
      <patternFill patternType="none"/>
    </fill>
    <fill>
      <patternFill patternType="gray125"/>
    </fill>
    <fill>
      <patternFill patternType="solid">
        <fgColor rgb="FFB6D7A8"/>
        <bgColor rgb="FFB6D7A8"/>
      </patternFill>
    </fill>
    <fill>
      <patternFill patternType="solid">
        <fgColor rgb="FFCFE2F3"/>
        <bgColor rgb="FFCFE2F3"/>
      </patternFill>
    </fill>
    <fill>
      <patternFill patternType="solid">
        <fgColor rgb="FFD9D2E9"/>
        <bgColor rgb="FFD9D2E9"/>
      </patternFill>
    </fill>
    <fill>
      <patternFill patternType="solid">
        <fgColor rgb="FFD9EAD3"/>
        <bgColor rgb="FFD9EAD3"/>
      </patternFill>
    </fill>
    <fill>
      <patternFill patternType="solid">
        <fgColor rgb="FFFFFFFF"/>
        <bgColor rgb="FFFFFFFF"/>
      </patternFill>
    </fill>
    <fill>
      <patternFill patternType="solid">
        <fgColor rgb="FFFCE5CD"/>
        <bgColor rgb="FFFCE5CD"/>
      </patternFill>
    </fill>
    <fill>
      <patternFill patternType="solid">
        <fgColor rgb="FFFF0000"/>
        <bgColor rgb="FFFF0000"/>
      </patternFill>
    </fill>
    <fill>
      <patternFill patternType="solid">
        <fgColor theme="9" tint="0.79998168889431442"/>
        <bgColor rgb="FFD9EAD3"/>
      </patternFill>
    </fill>
    <fill>
      <patternFill patternType="solid">
        <fgColor theme="9" tint="0.79998168889431442"/>
        <bgColor indexed="64"/>
      </patternFill>
    </fill>
    <fill>
      <patternFill patternType="solid">
        <fgColor theme="9" tint="0.79998168889431442"/>
        <bgColor rgb="FFD9D2E9"/>
      </patternFill>
    </fill>
    <fill>
      <patternFill patternType="solid">
        <fgColor rgb="FFDAD3E9"/>
        <bgColor indexed="64"/>
      </patternFill>
    </fill>
    <fill>
      <patternFill patternType="solid">
        <fgColor theme="5" tint="0.79998168889431442"/>
        <bgColor rgb="FFD9D2E9"/>
      </patternFill>
    </fill>
    <fill>
      <patternFill patternType="solid">
        <fgColor rgb="FFFCE5CE"/>
        <bgColor rgb="FFD9D2E9"/>
      </patternFill>
    </fill>
    <fill>
      <patternFill patternType="solid">
        <fgColor theme="4" tint="0.39997558519241921"/>
        <bgColor rgb="FFD9D2E9"/>
      </patternFill>
    </fill>
    <fill>
      <patternFill patternType="solid">
        <fgColor theme="4" tint="0.39997558519241921"/>
        <bgColor indexed="64"/>
      </patternFill>
    </fill>
    <fill>
      <patternFill patternType="solid">
        <fgColor theme="4" tint="0.39997558519241921"/>
        <bgColor rgb="FFFCE5CD"/>
      </patternFill>
    </fill>
    <fill>
      <patternFill patternType="solid">
        <fgColor rgb="FF00FF00"/>
        <bgColor rgb="FF00FF00"/>
      </patternFill>
    </fill>
    <fill>
      <patternFill patternType="solid">
        <fgColor rgb="FFEAD1DC"/>
        <bgColor rgb="FFEAD1DC"/>
      </patternFill>
    </fill>
    <fill>
      <patternFill patternType="solid">
        <fgColor rgb="FFFFF2CC"/>
        <bgColor rgb="FFFFF2CC"/>
      </patternFill>
    </fill>
    <fill>
      <patternFill patternType="solid">
        <fgColor theme="5"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rgb="FF000000"/>
      </right>
      <top/>
      <bottom/>
      <diagonal/>
    </border>
    <border>
      <left style="thin">
        <color rgb="FF000000"/>
      </left>
      <right/>
      <top/>
      <bottom style="thin">
        <color rgb="FF000000"/>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130">
    <xf numFmtId="0" fontId="0" fillId="0" borderId="0" xfId="0" applyFont="1" applyAlignment="1"/>
    <xf numFmtId="0" fontId="5" fillId="3" borderId="0" xfId="0" applyFont="1" applyFill="1" applyAlignment="1"/>
    <xf numFmtId="0" fontId="4" fillId="4" borderId="5" xfId="0" applyFont="1" applyFill="1" applyBorder="1" applyAlignment="1">
      <alignment horizontal="center"/>
    </xf>
    <xf numFmtId="0" fontId="4" fillId="4" borderId="6" xfId="0" applyFont="1" applyFill="1" applyBorder="1" applyAlignment="1">
      <alignment horizontal="center"/>
    </xf>
    <xf numFmtId="0" fontId="6" fillId="0" borderId="0" xfId="0" applyFont="1" applyAlignment="1">
      <alignment horizontal="right"/>
    </xf>
    <xf numFmtId="0" fontId="6" fillId="0" borderId="0" xfId="0" applyFont="1" applyAlignment="1"/>
    <xf numFmtId="0" fontId="6" fillId="0" borderId="0" xfId="0" applyFont="1" applyAlignment="1"/>
    <xf numFmtId="0" fontId="2" fillId="0" borderId="0" xfId="0" applyFont="1" applyAlignment="1"/>
    <xf numFmtId="0" fontId="6" fillId="6" borderId="6" xfId="0" applyFont="1" applyFill="1" applyBorder="1" applyAlignment="1"/>
    <xf numFmtId="0" fontId="6" fillId="7" borderId="6" xfId="0" applyFont="1" applyFill="1" applyBorder="1" applyAlignment="1"/>
    <xf numFmtId="0" fontId="6" fillId="6" borderId="6" xfId="0" applyFont="1" applyFill="1" applyBorder="1" applyAlignment="1"/>
    <xf numFmtId="0" fontId="2" fillId="0" borderId="0" xfId="0" applyFont="1" applyAlignment="1"/>
    <xf numFmtId="0" fontId="6" fillId="7" borderId="5" xfId="0" applyFont="1" applyFill="1" applyBorder="1" applyAlignment="1"/>
    <xf numFmtId="164" fontId="8" fillId="7" borderId="4" xfId="0" applyNumberFormat="1" applyFont="1" applyFill="1" applyBorder="1" applyAlignment="1">
      <alignment horizontal="center" vertical="top"/>
    </xf>
    <xf numFmtId="0" fontId="2" fillId="0" borderId="9" xfId="0" applyFont="1" applyBorder="1" applyAlignment="1">
      <alignment horizontal="center" vertical="top"/>
    </xf>
    <xf numFmtId="0" fontId="2" fillId="7" borderId="4" xfId="0" applyFont="1" applyFill="1" applyBorder="1" applyAlignment="1">
      <alignment vertical="top"/>
    </xf>
    <xf numFmtId="0" fontId="2" fillId="0" borderId="0" xfId="0" applyFont="1" applyAlignment="1">
      <alignment horizontal="center" vertical="top"/>
    </xf>
    <xf numFmtId="0" fontId="2" fillId="0" borderId="3" xfId="0" applyFont="1" applyBorder="1" applyAlignment="1">
      <alignment horizontal="center" vertical="top"/>
    </xf>
    <xf numFmtId="0" fontId="1" fillId="3" borderId="4" xfId="0" applyFont="1" applyFill="1" applyBorder="1" applyAlignment="1"/>
    <xf numFmtId="0" fontId="11" fillId="3" borderId="4" xfId="0" applyFont="1" applyFill="1" applyBorder="1" applyAlignment="1"/>
    <xf numFmtId="0" fontId="2" fillId="7" borderId="4" xfId="0" applyFont="1" applyFill="1" applyBorder="1" applyAlignment="1">
      <alignment horizontal="center"/>
    </xf>
    <xf numFmtId="164" fontId="2" fillId="7" borderId="4" xfId="0" applyNumberFormat="1" applyFont="1" applyFill="1" applyBorder="1" applyAlignment="1">
      <alignment horizontal="center"/>
    </xf>
    <xf numFmtId="164" fontId="3" fillId="0" borderId="0" xfId="0" applyNumberFormat="1" applyFont="1" applyAlignment="1"/>
    <xf numFmtId="0" fontId="2" fillId="0" borderId="0" xfId="0" applyFont="1" applyAlignment="1">
      <alignment horizontal="center"/>
    </xf>
    <xf numFmtId="164" fontId="2" fillId="0" borderId="0" xfId="0" applyNumberFormat="1" applyFont="1" applyAlignment="1">
      <alignment horizontal="center"/>
    </xf>
    <xf numFmtId="164" fontId="2" fillId="0" borderId="0" xfId="0" applyNumberFormat="1" applyFont="1" applyAlignment="1"/>
    <xf numFmtId="0" fontId="6" fillId="7" borderId="6" xfId="0" applyFont="1" applyFill="1" applyBorder="1" applyAlignment="1"/>
    <xf numFmtId="164" fontId="2" fillId="7" borderId="4" xfId="0" applyNumberFormat="1" applyFont="1" applyFill="1" applyBorder="1" applyAlignment="1">
      <alignment horizontal="center"/>
    </xf>
    <xf numFmtId="0" fontId="0" fillId="0" borderId="0" xfId="0" applyFont="1" applyAlignment="1"/>
    <xf numFmtId="0" fontId="2" fillId="7" borderId="5" xfId="0" applyFont="1" applyFill="1" applyBorder="1" applyAlignment="1"/>
    <xf numFmtId="0" fontId="2" fillId="6" borderId="6" xfId="0" applyFont="1" applyFill="1" applyBorder="1" applyAlignment="1"/>
    <xf numFmtId="0" fontId="1" fillId="4" borderId="6" xfId="0" applyFont="1" applyFill="1" applyBorder="1" applyAlignment="1">
      <alignment horizontal="center"/>
    </xf>
    <xf numFmtId="0" fontId="1" fillId="4" borderId="6" xfId="0" applyFont="1" applyFill="1" applyBorder="1" applyAlignment="1"/>
    <xf numFmtId="0" fontId="1" fillId="4" borderId="0" xfId="0" applyFont="1" applyFill="1" applyAlignment="1"/>
    <xf numFmtId="164" fontId="16" fillId="0" borderId="9" xfId="0" applyNumberFormat="1" applyFont="1" applyBorder="1" applyAlignment="1">
      <alignment horizontal="center" vertical="top"/>
    </xf>
    <xf numFmtId="164" fontId="10" fillId="7" borderId="4" xfId="0" applyNumberFormat="1" applyFont="1" applyFill="1" applyBorder="1" applyAlignment="1">
      <alignment horizontal="center" vertical="top"/>
    </xf>
    <xf numFmtId="164" fontId="8" fillId="7" borderId="4" xfId="0" applyNumberFormat="1" applyFont="1" applyFill="1" applyBorder="1" applyAlignment="1">
      <alignment horizontal="center"/>
    </xf>
    <xf numFmtId="164" fontId="16" fillId="0" borderId="0" xfId="0" applyNumberFormat="1" applyFont="1" applyAlignment="1">
      <alignment horizontal="center" vertical="top"/>
    </xf>
    <xf numFmtId="0" fontId="2" fillId="0" borderId="0" xfId="0" applyFont="1" applyAlignment="1">
      <alignment vertical="top"/>
    </xf>
    <xf numFmtId="0" fontId="2" fillId="0" borderId="10" xfId="0" applyFont="1" applyBorder="1" applyAlignment="1">
      <alignment vertical="top"/>
    </xf>
    <xf numFmtId="164" fontId="16" fillId="0" borderId="3" xfId="0" applyNumberFormat="1" applyFont="1" applyBorder="1" applyAlignment="1">
      <alignment horizontal="center" vertical="top"/>
    </xf>
    <xf numFmtId="0" fontId="2" fillId="0" borderId="3" xfId="0" applyFont="1" applyBorder="1" applyAlignment="1">
      <alignment vertical="top"/>
    </xf>
    <xf numFmtId="0" fontId="2" fillId="0" borderId="6" xfId="0" applyFont="1" applyBorder="1" applyAlignment="1">
      <alignment vertical="top"/>
    </xf>
    <xf numFmtId="164" fontId="2" fillId="13" borderId="13" xfId="0" applyNumberFormat="1" applyFont="1" applyFill="1" applyBorder="1"/>
    <xf numFmtId="0" fontId="1" fillId="4" borderId="5" xfId="0" applyFont="1" applyFill="1" applyBorder="1" applyAlignment="1"/>
    <xf numFmtId="0" fontId="1" fillId="4" borderId="8" xfId="0" applyFont="1" applyFill="1" applyBorder="1" applyAlignment="1"/>
    <xf numFmtId="0" fontId="7" fillId="4" borderId="8" xfId="0" applyFont="1" applyFill="1" applyBorder="1" applyAlignment="1"/>
    <xf numFmtId="0" fontId="7" fillId="4" borderId="13" xfId="0" applyFont="1" applyFill="1" applyBorder="1" applyAlignment="1">
      <alignment horizontal="center"/>
    </xf>
    <xf numFmtId="164" fontId="8" fillId="6" borderId="13" xfId="0" applyNumberFormat="1" applyFont="1" applyFill="1" applyBorder="1" applyAlignment="1"/>
    <xf numFmtId="0" fontId="7" fillId="15" borderId="13" xfId="0" applyFont="1" applyFill="1" applyBorder="1" applyAlignment="1">
      <alignment horizontal="center"/>
    </xf>
    <xf numFmtId="164" fontId="8" fillId="6" borderId="13" xfId="0" applyNumberFormat="1" applyFont="1" applyFill="1" applyBorder="1"/>
    <xf numFmtId="0" fontId="1" fillId="4" borderId="13" xfId="0" applyFont="1" applyFill="1" applyBorder="1" applyAlignment="1">
      <alignment horizontal="center"/>
    </xf>
    <xf numFmtId="0" fontId="1" fillId="15" borderId="13" xfId="0" applyFont="1" applyFill="1" applyBorder="1" applyAlignment="1"/>
    <xf numFmtId="0" fontId="9" fillId="11" borderId="14" xfId="0" applyFont="1" applyFill="1" applyBorder="1" applyAlignment="1">
      <alignment horizontal="center"/>
    </xf>
    <xf numFmtId="0" fontId="1" fillId="4" borderId="12" xfId="0" applyFont="1" applyFill="1" applyBorder="1" applyAlignment="1"/>
    <xf numFmtId="164" fontId="2" fillId="14" borderId="14" xfId="0" applyNumberFormat="1" applyFont="1" applyFill="1" applyBorder="1"/>
    <xf numFmtId="0" fontId="2" fillId="17" borderId="7" xfId="0" applyFont="1" applyFill="1" applyBorder="1" applyAlignment="1">
      <alignment vertical="top"/>
    </xf>
    <xf numFmtId="0" fontId="2" fillId="7" borderId="7" xfId="0" applyFont="1" applyFill="1" applyBorder="1" applyAlignment="1">
      <alignment vertical="top"/>
    </xf>
    <xf numFmtId="0" fontId="2" fillId="0" borderId="3" xfId="0" applyFont="1" applyBorder="1" applyAlignment="1"/>
    <xf numFmtId="0" fontId="2" fillId="7" borderId="11" xfId="0" applyFont="1" applyFill="1" applyBorder="1" applyAlignment="1"/>
    <xf numFmtId="164" fontId="2" fillId="3" borderId="3" xfId="0" applyNumberFormat="1" applyFont="1" applyFill="1" applyBorder="1" applyAlignment="1"/>
    <xf numFmtId="164" fontId="2" fillId="7" borderId="3" xfId="0" applyNumberFormat="1" applyFont="1" applyFill="1" applyBorder="1" applyAlignment="1"/>
    <xf numFmtId="164" fontId="2" fillId="7" borderId="6" xfId="0" applyNumberFormat="1" applyFont="1" applyFill="1" applyBorder="1" applyAlignment="1"/>
    <xf numFmtId="0" fontId="2" fillId="7" borderId="6" xfId="0" applyFont="1" applyFill="1" applyBorder="1" applyAlignment="1"/>
    <xf numFmtId="0" fontId="2" fillId="8" borderId="3" xfId="0" applyFont="1" applyFill="1" applyBorder="1" applyAlignment="1"/>
    <xf numFmtId="0" fontId="2" fillId="3" borderId="6" xfId="0" applyFont="1" applyFill="1" applyBorder="1" applyAlignment="1"/>
    <xf numFmtId="0" fontId="1" fillId="5" borderId="5" xfId="0" applyFont="1" applyFill="1" applyBorder="1" applyAlignment="1"/>
    <xf numFmtId="164" fontId="1" fillId="5" borderId="6" xfId="0" applyNumberFormat="1" applyFont="1" applyFill="1" applyBorder="1" applyAlignment="1"/>
    <xf numFmtId="0" fontId="1" fillId="5" borderId="6" xfId="0" applyFont="1" applyFill="1" applyBorder="1" applyAlignment="1"/>
    <xf numFmtId="0" fontId="2" fillId="7" borderId="5" xfId="0" applyFont="1" applyFill="1" applyBorder="1" applyAlignment="1">
      <alignment horizontal="right"/>
    </xf>
    <xf numFmtId="164" fontId="2" fillId="3" borderId="6" xfId="0" applyNumberFormat="1" applyFont="1" applyFill="1" applyBorder="1" applyAlignment="1">
      <alignment horizontal="right"/>
    </xf>
    <xf numFmtId="164" fontId="2" fillId="7" borderId="6" xfId="0" applyNumberFormat="1" applyFont="1" applyFill="1" applyBorder="1" applyAlignment="1">
      <alignment horizontal="right"/>
    </xf>
    <xf numFmtId="0" fontId="2" fillId="8" borderId="6" xfId="0" applyFont="1" applyFill="1" applyBorder="1" applyAlignment="1"/>
    <xf numFmtId="164" fontId="2" fillId="8" borderId="6" xfId="0" applyNumberFormat="1" applyFont="1" applyFill="1" applyBorder="1" applyAlignment="1"/>
    <xf numFmtId="164" fontId="19" fillId="3" borderId="4" xfId="0" applyNumberFormat="1" applyFont="1" applyFill="1" applyBorder="1" applyAlignment="1">
      <alignment horizontal="right"/>
    </xf>
    <xf numFmtId="164" fontId="19" fillId="3" borderId="5" xfId="0" applyNumberFormat="1" applyFont="1" applyFill="1" applyBorder="1" applyAlignment="1">
      <alignment horizontal="right"/>
    </xf>
    <xf numFmtId="164" fontId="2" fillId="8" borderId="6" xfId="0" applyNumberFormat="1" applyFont="1" applyFill="1" applyBorder="1" applyAlignment="1">
      <alignment horizontal="right"/>
    </xf>
    <xf numFmtId="0" fontId="2" fillId="7" borderId="6" xfId="0" applyFont="1" applyFill="1" applyBorder="1" applyAlignment="1">
      <alignment horizontal="right"/>
    </xf>
    <xf numFmtId="164" fontId="2" fillId="3" borderId="6" xfId="0" applyNumberFormat="1" applyFont="1" applyFill="1" applyBorder="1" applyAlignment="1"/>
    <xf numFmtId="0" fontId="1" fillId="19" borderId="5" xfId="0" applyFont="1" applyFill="1" applyBorder="1" applyAlignment="1"/>
    <xf numFmtId="164" fontId="1" fillId="19" borderId="6" xfId="0" applyNumberFormat="1" applyFont="1" applyFill="1" applyBorder="1" applyAlignment="1"/>
    <xf numFmtId="0" fontId="1" fillId="19" borderId="6" xfId="0" applyFont="1" applyFill="1" applyBorder="1" applyAlignment="1"/>
    <xf numFmtId="0" fontId="2" fillId="6" borderId="3" xfId="0" applyFont="1" applyFill="1" applyBorder="1" applyAlignment="1"/>
    <xf numFmtId="164" fontId="2" fillId="6" borderId="3" xfId="0" applyNumberFormat="1" applyFont="1" applyFill="1" applyBorder="1" applyAlignment="1"/>
    <xf numFmtId="0" fontId="1" fillId="20" borderId="5" xfId="0" applyFont="1" applyFill="1" applyBorder="1" applyAlignment="1"/>
    <xf numFmtId="164" fontId="1" fillId="20" borderId="6" xfId="0" applyNumberFormat="1" applyFont="1" applyFill="1" applyBorder="1" applyAlignment="1"/>
    <xf numFmtId="0" fontId="1" fillId="20" borderId="6" xfId="0" applyFont="1" applyFill="1" applyBorder="1" applyAlignment="1"/>
    <xf numFmtId="0" fontId="19" fillId="8" borderId="6" xfId="0" applyFont="1" applyFill="1" applyBorder="1" applyAlignment="1"/>
    <xf numFmtId="0" fontId="2" fillId="3" borderId="3" xfId="0" applyFont="1" applyFill="1" applyBorder="1" applyAlignment="1"/>
    <xf numFmtId="164" fontId="2" fillId="5" borderId="6" xfId="0" applyNumberFormat="1" applyFont="1" applyFill="1" applyBorder="1" applyAlignment="1"/>
    <xf numFmtId="0" fontId="2" fillId="5" borderId="6" xfId="0" applyFont="1" applyFill="1" applyBorder="1" applyAlignment="1"/>
    <xf numFmtId="164" fontId="19" fillId="3" borderId="6" xfId="0" applyNumberFormat="1" applyFont="1" applyFill="1" applyBorder="1" applyAlignment="1">
      <alignment horizontal="right"/>
    </xf>
    <xf numFmtId="0" fontId="2" fillId="3" borderId="6" xfId="0" applyFont="1" applyFill="1" applyBorder="1" applyAlignment="1">
      <alignment horizontal="right"/>
    </xf>
    <xf numFmtId="164" fontId="2" fillId="19" borderId="6" xfId="0" applyNumberFormat="1" applyFont="1" applyFill="1" applyBorder="1" applyAlignment="1"/>
    <xf numFmtId="0" fontId="2" fillId="19" borderId="6" xfId="0" applyFont="1" applyFill="1" applyBorder="1" applyAlignment="1"/>
    <xf numFmtId="164" fontId="2" fillId="20" borderId="6" xfId="0" applyNumberFormat="1" applyFont="1" applyFill="1" applyBorder="1" applyAlignment="1"/>
    <xf numFmtId="0" fontId="2" fillId="20" borderId="6" xfId="0" applyFont="1" applyFill="1" applyBorder="1" applyAlignment="1"/>
    <xf numFmtId="0" fontId="4" fillId="4" borderId="3" xfId="0" applyFont="1" applyFill="1" applyBorder="1" applyAlignment="1">
      <alignment horizontal="center"/>
    </xf>
    <xf numFmtId="0" fontId="2" fillId="0" borderId="3" xfId="0" applyFont="1" applyBorder="1"/>
    <xf numFmtId="0" fontId="0" fillId="0" borderId="0" xfId="0" applyFont="1" applyAlignment="1">
      <alignment horizontal="left" wrapText="1"/>
    </xf>
    <xf numFmtId="0" fontId="0" fillId="0" borderId="0" xfId="0" applyFont="1" applyAlignment="1">
      <alignment horizontal="left"/>
    </xf>
    <xf numFmtId="0" fontId="1" fillId="4" borderId="13" xfId="0" applyFont="1" applyFill="1" applyBorder="1" applyAlignment="1">
      <alignment horizontal="center"/>
    </xf>
    <xf numFmtId="0" fontId="9" fillId="5" borderId="15" xfId="0" applyFont="1" applyFill="1" applyBorder="1" applyAlignment="1">
      <alignment horizontal="center"/>
    </xf>
    <xf numFmtId="0" fontId="9" fillId="5" borderId="13" xfId="0" applyFont="1" applyFill="1" applyBorder="1" applyAlignment="1">
      <alignment horizontal="center"/>
    </xf>
    <xf numFmtId="0" fontId="18" fillId="12" borderId="13" xfId="0" applyFont="1" applyFill="1" applyBorder="1" applyAlignment="1">
      <alignment horizontal="center"/>
    </xf>
    <xf numFmtId="0" fontId="17" fillId="12" borderId="16" xfId="0" applyFont="1" applyFill="1" applyBorder="1" applyAlignment="1"/>
    <xf numFmtId="0" fontId="17" fillId="12" borderId="17" xfId="0" applyFont="1" applyFill="1" applyBorder="1" applyAlignment="1"/>
    <xf numFmtId="0" fontId="17" fillId="12" borderId="18" xfId="0" applyFont="1" applyFill="1" applyBorder="1" applyAlignment="1"/>
    <xf numFmtId="0" fontId="1" fillId="15" borderId="13" xfId="0" applyFont="1" applyFill="1" applyBorder="1" applyAlignment="1"/>
    <xf numFmtId="0" fontId="2" fillId="16" borderId="13" xfId="0" applyFont="1" applyFill="1" applyBorder="1"/>
    <xf numFmtId="0" fontId="2" fillId="9" borderId="13" xfId="0" applyFont="1" applyFill="1" applyBorder="1" applyAlignment="1">
      <alignment horizontal="center"/>
    </xf>
    <xf numFmtId="0" fontId="0" fillId="10" borderId="13" xfId="0" applyFont="1" applyFill="1" applyBorder="1" applyAlignment="1"/>
    <xf numFmtId="0" fontId="13" fillId="0" borderId="0" xfId="0" applyFont="1" applyAlignment="1">
      <alignment horizontal="left" wrapText="1"/>
    </xf>
    <xf numFmtId="0" fontId="1" fillId="2" borderId="1" xfId="0" applyFont="1" applyFill="1" applyBorder="1" applyAlignment="1">
      <alignment horizontal="center"/>
    </xf>
    <xf numFmtId="0" fontId="2" fillId="0" borderId="2" xfId="0" applyFont="1" applyBorder="1"/>
    <xf numFmtId="0" fontId="2" fillId="0" borderId="7" xfId="0" applyFont="1" applyBorder="1"/>
    <xf numFmtId="0" fontId="1" fillId="20" borderId="11" xfId="0" applyFont="1" applyFill="1" applyBorder="1" applyAlignment="1">
      <alignment horizontal="center"/>
    </xf>
    <xf numFmtId="0" fontId="2" fillId="0" borderId="6" xfId="0" applyFont="1" applyBorder="1"/>
    <xf numFmtId="0" fontId="9" fillId="8" borderId="0" xfId="0" applyFont="1" applyFill="1" applyAlignment="1">
      <alignment horizontal="center"/>
    </xf>
    <xf numFmtId="0" fontId="0" fillId="0" borderId="0" xfId="0" applyFont="1" applyAlignment="1"/>
    <xf numFmtId="0" fontId="3" fillId="6" borderId="0" xfId="0" applyFont="1" applyFill="1" applyAlignment="1">
      <alignment wrapText="1"/>
    </xf>
    <xf numFmtId="0" fontId="9" fillId="18" borderId="0" xfId="0" applyFont="1" applyFill="1" applyAlignment="1">
      <alignment horizontal="center"/>
    </xf>
    <xf numFmtId="0" fontId="2" fillId="6" borderId="0" xfId="0" applyFont="1" applyFill="1" applyAlignment="1">
      <alignment wrapText="1"/>
    </xf>
    <xf numFmtId="0" fontId="1" fillId="5" borderId="11" xfId="0" applyFont="1" applyFill="1" applyBorder="1" applyAlignment="1">
      <alignment horizontal="center"/>
    </xf>
    <xf numFmtId="0" fontId="1" fillId="19" borderId="11" xfId="0" applyFont="1" applyFill="1" applyBorder="1" applyAlignment="1">
      <alignment horizontal="center"/>
    </xf>
    <xf numFmtId="0" fontId="14" fillId="10" borderId="13" xfId="7" applyFill="1" applyBorder="1" applyAlignment="1">
      <alignment horizontal="center"/>
    </xf>
    <xf numFmtId="0" fontId="7" fillId="22" borderId="13" xfId="0" applyFont="1" applyFill="1" applyBorder="1" applyAlignment="1">
      <alignment horizontal="center"/>
    </xf>
    <xf numFmtId="0" fontId="7" fillId="23" borderId="13" xfId="0" applyFont="1" applyFill="1" applyBorder="1" applyAlignment="1">
      <alignment horizontal="center"/>
    </xf>
    <xf numFmtId="0" fontId="14" fillId="21" borderId="13" xfId="7" applyFill="1" applyBorder="1" applyAlignment="1">
      <alignment horizontal="center"/>
    </xf>
    <xf numFmtId="0" fontId="0" fillId="10" borderId="13" xfId="0" applyFont="1" applyFill="1" applyBorder="1" applyAlignment="1">
      <alignment horizontal="center"/>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7" builtinId="8"/>
    <cellStyle name="Normal" xfId="0" builtinId="0"/>
  </cellStyles>
  <dxfs count="0"/>
  <tableStyles count="0" defaultTableStyle="TableStyleMedium9" defaultPivotStyle="PivotStyleMedium7"/>
  <colors>
    <mruColors>
      <color rgb="FFFCE5CE"/>
      <color rgb="FFDAD3E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hyperlink" Target="https://docs.google.com/document/d/1VzSrR3LHI8SjFw3IbQMqRiceDod7_ZrNakiZYNjp_2s/edit?usp=sharing" TargetMode="External"/><Relationship Id="rId2" Type="http://schemas.openxmlformats.org/officeDocument/2006/relationships/hyperlink" Target="https://anusa.com.au/life/clubs/" TargetMode="External"/><Relationship Id="rId3" Type="http://schemas.openxmlformats.org/officeDocument/2006/relationships/hyperlink" Target="https://form.jotform.co/719717330658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3"/>
  <sheetViews>
    <sheetView workbookViewId="0">
      <pane ySplit="2" topLeftCell="A3" activePane="bottomLeft" state="frozen"/>
      <selection pane="bottomLeft" activeCell="G14" sqref="G14"/>
    </sheetView>
  </sheetViews>
  <sheetFormatPr baseColWidth="10" defaultColWidth="14.5" defaultRowHeight="15.75" customHeight="1" x14ac:dyDescent="0.15"/>
  <cols>
    <col min="1" max="1" width="22" customWidth="1"/>
    <col min="3" max="3" width="30" customWidth="1"/>
    <col min="4" max="4" width="15.83203125" customWidth="1"/>
    <col min="5" max="5" width="18" customWidth="1"/>
    <col min="6" max="6" width="26" customWidth="1"/>
    <col min="7" max="7" width="17.5" customWidth="1"/>
    <col min="8" max="8" width="32.1640625" customWidth="1"/>
    <col min="9" max="9" width="15.5" customWidth="1"/>
    <col min="10" max="10" width="19.6640625" customWidth="1"/>
    <col min="11" max="11" width="30.5" customWidth="1"/>
    <col min="12" max="12" width="17.83203125" customWidth="1"/>
    <col min="13" max="13" width="32.83203125" customWidth="1"/>
    <col min="15" max="15" width="23.5" customWidth="1"/>
  </cols>
  <sheetData>
    <row r="1" spans="1:10" ht="15.75" customHeight="1" x14ac:dyDescent="0.15">
      <c r="A1" s="97" t="s">
        <v>1</v>
      </c>
      <c r="B1" s="98"/>
      <c r="C1" s="98"/>
      <c r="D1" s="98"/>
      <c r="E1" s="98"/>
      <c r="F1" s="98"/>
      <c r="G1" s="1" t="s">
        <v>0</v>
      </c>
    </row>
    <row r="2" spans="1:10" ht="15.75" customHeight="1" x14ac:dyDescent="0.15">
      <c r="A2" s="2" t="s">
        <v>2</v>
      </c>
      <c r="B2" s="3" t="s">
        <v>3</v>
      </c>
      <c r="C2" s="3" t="s">
        <v>4</v>
      </c>
      <c r="D2" s="31" t="s">
        <v>5</v>
      </c>
      <c r="E2" s="33" t="s">
        <v>6</v>
      </c>
      <c r="F2" s="33" t="s">
        <v>32</v>
      </c>
      <c r="G2" s="4">
        <f>COUNTIF('Membership List'!D1:D200,"Yes")</f>
        <v>1</v>
      </c>
    </row>
    <row r="3" spans="1:10" ht="15.75" customHeight="1" x14ac:dyDescent="0.15">
      <c r="A3" s="29" t="s">
        <v>30</v>
      </c>
      <c r="B3" s="10"/>
      <c r="C3" s="26"/>
      <c r="D3" s="30" t="s">
        <v>7</v>
      </c>
      <c r="E3" s="5"/>
    </row>
    <row r="4" spans="1:10" ht="15.75" customHeight="1" x14ac:dyDescent="0.15">
      <c r="A4" s="29" t="s">
        <v>31</v>
      </c>
      <c r="B4" s="10"/>
      <c r="C4" s="26"/>
      <c r="D4" s="30" t="s">
        <v>8</v>
      </c>
      <c r="E4" s="6"/>
    </row>
    <row r="5" spans="1:10" ht="15.75" customHeight="1" x14ac:dyDescent="0.15">
      <c r="A5" s="12"/>
      <c r="B5" s="10"/>
      <c r="C5" s="26"/>
      <c r="D5" s="10"/>
    </row>
    <row r="6" spans="1:10" ht="15.75" customHeight="1" x14ac:dyDescent="0.15">
      <c r="A6" s="12"/>
      <c r="B6" s="10"/>
      <c r="C6" s="26"/>
      <c r="D6" s="10"/>
      <c r="H6" s="99" t="s">
        <v>34</v>
      </c>
      <c r="I6" s="100"/>
      <c r="J6" s="100"/>
    </row>
    <row r="7" spans="1:10" ht="15.75" customHeight="1" x14ac:dyDescent="0.15">
      <c r="A7" s="12"/>
      <c r="B7" s="10"/>
      <c r="C7" s="26"/>
      <c r="D7" s="10"/>
      <c r="H7" s="100"/>
      <c r="I7" s="100"/>
      <c r="J7" s="100"/>
    </row>
    <row r="8" spans="1:10" ht="15.75" customHeight="1" x14ac:dyDescent="0.15">
      <c r="A8" s="12"/>
      <c r="B8" s="10"/>
      <c r="C8" s="26"/>
      <c r="D8" s="10"/>
      <c r="H8" s="100"/>
      <c r="I8" s="100"/>
      <c r="J8" s="100"/>
    </row>
    <row r="9" spans="1:10" ht="15.75" customHeight="1" x14ac:dyDescent="0.15">
      <c r="A9" s="12"/>
      <c r="B9" s="10"/>
      <c r="C9" s="26"/>
      <c r="D9" s="10"/>
      <c r="H9" s="100"/>
      <c r="I9" s="100"/>
      <c r="J9" s="100"/>
    </row>
    <row r="10" spans="1:10" ht="15.75" customHeight="1" x14ac:dyDescent="0.15">
      <c r="A10" s="12"/>
      <c r="B10" s="10"/>
      <c r="C10" s="26"/>
      <c r="D10" s="10"/>
      <c r="H10" s="100"/>
      <c r="I10" s="100"/>
      <c r="J10" s="100"/>
    </row>
    <row r="11" spans="1:10" ht="15.75" customHeight="1" x14ac:dyDescent="0.15">
      <c r="A11" s="12"/>
      <c r="B11" s="10"/>
      <c r="C11" s="26"/>
      <c r="D11" s="10"/>
      <c r="H11" s="100"/>
      <c r="I11" s="100"/>
      <c r="J11" s="100"/>
    </row>
    <row r="12" spans="1:10" ht="15.75" customHeight="1" x14ac:dyDescent="0.15">
      <c r="A12" s="12"/>
      <c r="B12" s="10"/>
      <c r="C12" s="26"/>
      <c r="D12" s="10"/>
    </row>
    <row r="13" spans="1:10" ht="15.75" customHeight="1" x14ac:dyDescent="0.15">
      <c r="A13" s="12"/>
      <c r="B13" s="10"/>
      <c r="C13" s="26"/>
      <c r="D13" s="10"/>
    </row>
    <row r="14" spans="1:10" ht="15.75" customHeight="1" x14ac:dyDescent="0.15">
      <c r="A14" s="12"/>
      <c r="B14" s="10"/>
      <c r="C14" s="26"/>
      <c r="D14" s="10"/>
    </row>
    <row r="15" spans="1:10" ht="15.75" customHeight="1" x14ac:dyDescent="0.15">
      <c r="A15" s="12"/>
      <c r="B15" s="10"/>
      <c r="C15" s="26"/>
      <c r="D15" s="10"/>
    </row>
    <row r="16" spans="1:10" ht="15.75" customHeight="1" x14ac:dyDescent="0.15">
      <c r="A16" s="12"/>
      <c r="B16" s="10"/>
      <c r="C16" s="26"/>
      <c r="D16" s="10"/>
    </row>
    <row r="17" spans="1:4" ht="15.75" customHeight="1" x14ac:dyDescent="0.15">
      <c r="A17" s="12"/>
      <c r="B17" s="10"/>
      <c r="C17" s="26"/>
      <c r="D17" s="10"/>
    </row>
    <row r="18" spans="1:4" ht="15.75" customHeight="1" x14ac:dyDescent="0.15">
      <c r="A18" s="12"/>
      <c r="B18" s="10"/>
      <c r="C18" s="26"/>
      <c r="D18" s="10"/>
    </row>
    <row r="19" spans="1:4" ht="15.75" customHeight="1" x14ac:dyDescent="0.15">
      <c r="A19" s="12"/>
      <c r="B19" s="10"/>
      <c r="C19" s="26"/>
      <c r="D19" s="10"/>
    </row>
    <row r="20" spans="1:4" ht="15.75" customHeight="1" x14ac:dyDescent="0.15">
      <c r="A20" s="12"/>
      <c r="B20" s="10"/>
      <c r="C20" s="26"/>
      <c r="D20" s="10"/>
    </row>
    <row r="21" spans="1:4" ht="15.75" customHeight="1" x14ac:dyDescent="0.15">
      <c r="A21" s="12"/>
      <c r="B21" s="10"/>
      <c r="C21" s="26"/>
      <c r="D21" s="10"/>
    </row>
    <row r="22" spans="1:4" ht="15.75" customHeight="1" x14ac:dyDescent="0.15">
      <c r="A22" s="12"/>
      <c r="B22" s="10"/>
      <c r="C22" s="26"/>
      <c r="D22" s="10"/>
    </row>
    <row r="23" spans="1:4" ht="15.75" customHeight="1" x14ac:dyDescent="0.15">
      <c r="A23" s="12"/>
      <c r="B23" s="10"/>
      <c r="C23" s="26"/>
      <c r="D23" s="10"/>
    </row>
    <row r="24" spans="1:4" ht="15.75" customHeight="1" x14ac:dyDescent="0.15">
      <c r="A24" s="12"/>
      <c r="B24" s="10"/>
      <c r="C24" s="26"/>
      <c r="D24" s="10"/>
    </row>
    <row r="25" spans="1:4" ht="15.75" customHeight="1" x14ac:dyDescent="0.15">
      <c r="A25" s="12"/>
      <c r="B25" s="10"/>
      <c r="C25" s="26"/>
      <c r="D25" s="10"/>
    </row>
    <row r="26" spans="1:4" ht="15.75" customHeight="1" x14ac:dyDescent="0.15">
      <c r="A26" s="12"/>
      <c r="B26" s="10"/>
      <c r="C26" s="26"/>
      <c r="D26" s="10"/>
    </row>
    <row r="27" spans="1:4" ht="15.75" customHeight="1" x14ac:dyDescent="0.15">
      <c r="A27" s="12"/>
      <c r="B27" s="10"/>
      <c r="C27" s="26"/>
      <c r="D27" s="10"/>
    </row>
    <row r="28" spans="1:4" ht="15.75" customHeight="1" x14ac:dyDescent="0.15">
      <c r="A28" s="12"/>
      <c r="B28" s="10"/>
      <c r="C28" s="26"/>
      <c r="D28" s="10"/>
    </row>
    <row r="29" spans="1:4" ht="15.75" customHeight="1" x14ac:dyDescent="0.15">
      <c r="A29" s="12"/>
      <c r="B29" s="10"/>
      <c r="C29" s="26"/>
      <c r="D29" s="10"/>
    </row>
    <row r="30" spans="1:4" ht="15.75" customHeight="1" x14ac:dyDescent="0.15">
      <c r="A30" s="12"/>
      <c r="B30" s="10"/>
      <c r="C30" s="26"/>
      <c r="D30" s="10"/>
    </row>
    <row r="31" spans="1:4" ht="15.75" customHeight="1" x14ac:dyDescent="0.15">
      <c r="A31" s="12"/>
      <c r="B31" s="10"/>
      <c r="C31" s="26"/>
      <c r="D31" s="10"/>
    </row>
    <row r="32" spans="1:4" ht="15.75" customHeight="1" x14ac:dyDescent="0.15">
      <c r="A32" s="12"/>
      <c r="B32" s="10"/>
      <c r="C32" s="26"/>
      <c r="D32" s="10"/>
    </row>
    <row r="33" spans="1:4" ht="15.75" customHeight="1" x14ac:dyDescent="0.15">
      <c r="A33" s="12"/>
      <c r="B33" s="10"/>
      <c r="C33" s="26"/>
      <c r="D33" s="10"/>
    </row>
    <row r="34" spans="1:4" ht="15.75" customHeight="1" x14ac:dyDescent="0.15">
      <c r="A34" s="12"/>
      <c r="B34" s="10"/>
      <c r="C34" s="26"/>
      <c r="D34" s="10"/>
    </row>
    <row r="35" spans="1:4" ht="15.75" customHeight="1" x14ac:dyDescent="0.15">
      <c r="A35" s="12"/>
      <c r="B35" s="10"/>
      <c r="C35" s="26"/>
      <c r="D35" s="10"/>
    </row>
    <row r="36" spans="1:4" ht="15.75" customHeight="1" x14ac:dyDescent="0.15">
      <c r="A36" s="12"/>
      <c r="B36" s="10"/>
      <c r="C36" s="26"/>
      <c r="D36" s="10"/>
    </row>
    <row r="37" spans="1:4" ht="15.75" customHeight="1" x14ac:dyDescent="0.15">
      <c r="A37" s="12"/>
      <c r="B37" s="10"/>
      <c r="C37" s="26"/>
      <c r="D37" s="10"/>
    </row>
    <row r="38" spans="1:4" ht="15.75" customHeight="1" x14ac:dyDescent="0.15">
      <c r="A38" s="12"/>
      <c r="B38" s="10"/>
      <c r="C38" s="26"/>
      <c r="D38" s="10"/>
    </row>
    <row r="39" spans="1:4" ht="15.75" customHeight="1" x14ac:dyDescent="0.15">
      <c r="A39" s="12"/>
      <c r="B39" s="10"/>
      <c r="C39" s="26"/>
      <c r="D39" s="10"/>
    </row>
    <row r="40" spans="1:4" ht="15.75" customHeight="1" x14ac:dyDescent="0.15">
      <c r="A40" s="12"/>
      <c r="B40" s="10"/>
      <c r="C40" s="26"/>
      <c r="D40" s="10"/>
    </row>
    <row r="41" spans="1:4" ht="15.75" customHeight="1" x14ac:dyDescent="0.15">
      <c r="A41" s="12"/>
      <c r="B41" s="10"/>
      <c r="C41" s="26"/>
      <c r="D41" s="10"/>
    </row>
    <row r="42" spans="1:4" ht="15.75" customHeight="1" x14ac:dyDescent="0.15">
      <c r="A42" s="12"/>
      <c r="B42" s="10"/>
      <c r="C42" s="26"/>
      <c r="D42" s="10"/>
    </row>
    <row r="43" spans="1:4" ht="15.75" customHeight="1" x14ac:dyDescent="0.15">
      <c r="A43" s="12"/>
      <c r="B43" s="10"/>
      <c r="C43" s="26"/>
      <c r="D43" s="10"/>
    </row>
    <row r="44" spans="1:4" ht="15.75" customHeight="1" x14ac:dyDescent="0.15">
      <c r="A44" s="12"/>
      <c r="B44" s="10"/>
      <c r="C44" s="26"/>
      <c r="D44" s="10"/>
    </row>
    <row r="45" spans="1:4" ht="15.75" customHeight="1" x14ac:dyDescent="0.15">
      <c r="A45" s="12"/>
      <c r="B45" s="10"/>
      <c r="C45" s="26"/>
      <c r="D45" s="10"/>
    </row>
    <row r="46" spans="1:4" ht="15.75" customHeight="1" x14ac:dyDescent="0.15">
      <c r="A46" s="12"/>
      <c r="B46" s="10"/>
      <c r="C46" s="26"/>
      <c r="D46" s="10"/>
    </row>
    <row r="47" spans="1:4" ht="15.75" customHeight="1" x14ac:dyDescent="0.15">
      <c r="A47" s="12"/>
      <c r="B47" s="10"/>
      <c r="C47" s="26"/>
      <c r="D47" s="10"/>
    </row>
    <row r="48" spans="1:4" ht="15.75" customHeight="1" x14ac:dyDescent="0.15">
      <c r="A48" s="12"/>
      <c r="B48" s="10"/>
      <c r="C48" s="26"/>
      <c r="D48" s="10"/>
    </row>
    <row r="49" spans="1:4" ht="15.75" customHeight="1" x14ac:dyDescent="0.15">
      <c r="A49" s="12"/>
      <c r="B49" s="10"/>
      <c r="C49" s="26"/>
      <c r="D49" s="10"/>
    </row>
    <row r="50" spans="1:4" ht="15.75" customHeight="1" x14ac:dyDescent="0.15">
      <c r="A50" s="12"/>
      <c r="B50" s="10"/>
      <c r="C50" s="26"/>
      <c r="D50" s="10"/>
    </row>
    <row r="51" spans="1:4" ht="15.75" customHeight="1" x14ac:dyDescent="0.15">
      <c r="A51" s="12"/>
      <c r="B51" s="10"/>
      <c r="C51" s="26"/>
      <c r="D51" s="10"/>
    </row>
    <row r="52" spans="1:4" ht="15.75" customHeight="1" x14ac:dyDescent="0.15">
      <c r="A52" s="12"/>
      <c r="B52" s="10"/>
      <c r="C52" s="26"/>
      <c r="D52" s="10"/>
    </row>
    <row r="53" spans="1:4" ht="15.75" customHeight="1" x14ac:dyDescent="0.15">
      <c r="A53" s="12"/>
      <c r="B53" s="10"/>
      <c r="C53" s="26"/>
      <c r="D53" s="10"/>
    </row>
    <row r="54" spans="1:4" ht="15.75" customHeight="1" x14ac:dyDescent="0.15">
      <c r="A54" s="12"/>
      <c r="B54" s="10"/>
      <c r="C54" s="26"/>
      <c r="D54" s="10"/>
    </row>
    <row r="55" spans="1:4" ht="13" x14ac:dyDescent="0.15">
      <c r="A55" s="12"/>
      <c r="B55" s="10"/>
      <c r="C55" s="26"/>
      <c r="D55" s="10"/>
    </row>
    <row r="56" spans="1:4" ht="13" x14ac:dyDescent="0.15">
      <c r="A56" s="12"/>
      <c r="B56" s="10"/>
      <c r="C56" s="26"/>
      <c r="D56" s="10"/>
    </row>
    <row r="57" spans="1:4" ht="13" x14ac:dyDescent="0.15">
      <c r="A57" s="12"/>
      <c r="B57" s="10"/>
      <c r="C57" s="26"/>
      <c r="D57" s="10"/>
    </row>
    <row r="58" spans="1:4" ht="13" x14ac:dyDescent="0.15">
      <c r="A58" s="12"/>
      <c r="B58" s="10"/>
      <c r="C58" s="26"/>
      <c r="D58" s="10"/>
    </row>
    <row r="59" spans="1:4" ht="13" x14ac:dyDescent="0.15">
      <c r="A59" s="12"/>
      <c r="B59" s="10"/>
      <c r="C59" s="26"/>
      <c r="D59" s="10"/>
    </row>
    <row r="60" spans="1:4" ht="13" x14ac:dyDescent="0.15">
      <c r="A60" s="12"/>
      <c r="B60" s="10"/>
      <c r="C60" s="26"/>
      <c r="D60" s="10"/>
    </row>
    <row r="61" spans="1:4" ht="13" x14ac:dyDescent="0.15">
      <c r="A61" s="12"/>
      <c r="B61" s="10"/>
      <c r="C61" s="26"/>
      <c r="D61" s="10"/>
    </row>
    <row r="62" spans="1:4" ht="13" x14ac:dyDescent="0.15">
      <c r="A62" s="12"/>
      <c r="B62" s="10"/>
      <c r="C62" s="26"/>
      <c r="D62" s="10"/>
    </row>
    <row r="63" spans="1:4" ht="13" x14ac:dyDescent="0.15">
      <c r="A63" s="12"/>
      <c r="B63" s="10"/>
      <c r="C63" s="26"/>
      <c r="D63" s="10"/>
    </row>
    <row r="64" spans="1:4" ht="13" x14ac:dyDescent="0.15">
      <c r="A64" s="12"/>
      <c r="B64" s="10"/>
      <c r="C64" s="26"/>
      <c r="D64" s="10"/>
    </row>
    <row r="65" spans="1:4" ht="13" x14ac:dyDescent="0.15">
      <c r="A65" s="12"/>
      <c r="B65" s="10"/>
      <c r="C65" s="26"/>
      <c r="D65" s="10"/>
    </row>
    <row r="66" spans="1:4" ht="13" x14ac:dyDescent="0.15">
      <c r="A66" s="12"/>
      <c r="B66" s="10"/>
      <c r="C66" s="26"/>
      <c r="D66" s="10"/>
    </row>
    <row r="67" spans="1:4" ht="13" x14ac:dyDescent="0.15">
      <c r="A67" s="12"/>
      <c r="B67" s="10"/>
      <c r="C67" s="26"/>
      <c r="D67" s="10"/>
    </row>
    <row r="68" spans="1:4" ht="13" x14ac:dyDescent="0.15">
      <c r="A68" s="12"/>
      <c r="B68" s="10"/>
      <c r="C68" s="26"/>
      <c r="D68" s="10"/>
    </row>
    <row r="69" spans="1:4" ht="13" x14ac:dyDescent="0.15">
      <c r="A69" s="12"/>
      <c r="B69" s="10"/>
      <c r="C69" s="26"/>
      <c r="D69" s="10"/>
    </row>
    <row r="70" spans="1:4" ht="13" x14ac:dyDescent="0.15">
      <c r="A70" s="12"/>
      <c r="B70" s="10"/>
      <c r="C70" s="26"/>
      <c r="D70" s="10"/>
    </row>
    <row r="71" spans="1:4" ht="13" x14ac:dyDescent="0.15">
      <c r="A71" s="12"/>
      <c r="B71" s="10"/>
      <c r="C71" s="26"/>
      <c r="D71" s="10"/>
    </row>
    <row r="72" spans="1:4" ht="13" x14ac:dyDescent="0.15">
      <c r="A72" s="12"/>
      <c r="B72" s="10"/>
      <c r="C72" s="26"/>
      <c r="D72" s="10"/>
    </row>
    <row r="73" spans="1:4" ht="13" x14ac:dyDescent="0.15">
      <c r="A73" s="12"/>
      <c r="B73" s="10"/>
      <c r="C73" s="26"/>
      <c r="D73" s="10"/>
    </row>
    <row r="74" spans="1:4" ht="13" x14ac:dyDescent="0.15">
      <c r="A74" s="12"/>
      <c r="B74" s="10"/>
      <c r="C74" s="26"/>
      <c r="D74" s="10"/>
    </row>
    <row r="75" spans="1:4" ht="13" x14ac:dyDescent="0.15">
      <c r="A75" s="12"/>
      <c r="B75" s="10"/>
      <c r="C75" s="26"/>
      <c r="D75" s="10"/>
    </row>
    <row r="76" spans="1:4" ht="13" x14ac:dyDescent="0.15">
      <c r="A76" s="12"/>
      <c r="B76" s="10"/>
      <c r="C76" s="26"/>
      <c r="D76" s="10"/>
    </row>
    <row r="77" spans="1:4" ht="13" x14ac:dyDescent="0.15">
      <c r="A77" s="12"/>
      <c r="B77" s="10"/>
      <c r="C77" s="26"/>
      <c r="D77" s="10"/>
    </row>
    <row r="78" spans="1:4" ht="13" x14ac:dyDescent="0.15">
      <c r="A78" s="12"/>
      <c r="B78" s="10"/>
      <c r="C78" s="26"/>
      <c r="D78" s="10"/>
    </row>
    <row r="79" spans="1:4" ht="13" x14ac:dyDescent="0.15">
      <c r="A79" s="12"/>
      <c r="B79" s="10"/>
      <c r="C79" s="26"/>
      <c r="D79" s="10"/>
    </row>
    <row r="80" spans="1:4" ht="13" x14ac:dyDescent="0.15">
      <c r="A80" s="12"/>
      <c r="B80" s="10"/>
      <c r="C80" s="26"/>
      <c r="D80" s="10"/>
    </row>
    <row r="81" spans="1:4" ht="13" x14ac:dyDescent="0.15">
      <c r="A81" s="12"/>
      <c r="B81" s="10"/>
      <c r="C81" s="26"/>
      <c r="D81" s="10"/>
    </row>
    <row r="82" spans="1:4" ht="13" x14ac:dyDescent="0.15">
      <c r="A82" s="12"/>
      <c r="B82" s="10"/>
      <c r="C82" s="26"/>
      <c r="D82" s="10"/>
    </row>
    <row r="83" spans="1:4" ht="13" x14ac:dyDescent="0.15">
      <c r="A83" s="12"/>
      <c r="B83" s="10"/>
      <c r="C83" s="26"/>
      <c r="D83" s="10"/>
    </row>
    <row r="84" spans="1:4" ht="13" x14ac:dyDescent="0.15">
      <c r="A84" s="12"/>
      <c r="B84" s="10"/>
      <c r="C84" s="26"/>
      <c r="D84" s="10"/>
    </row>
    <row r="85" spans="1:4" ht="13" x14ac:dyDescent="0.15">
      <c r="A85" s="12"/>
      <c r="B85" s="10"/>
      <c r="C85" s="26"/>
      <c r="D85" s="10"/>
    </row>
    <row r="86" spans="1:4" ht="13" x14ac:dyDescent="0.15">
      <c r="A86" s="12"/>
      <c r="B86" s="10"/>
      <c r="C86" s="26"/>
      <c r="D86" s="10"/>
    </row>
    <row r="87" spans="1:4" ht="13" x14ac:dyDescent="0.15">
      <c r="A87" s="12"/>
      <c r="B87" s="10"/>
      <c r="C87" s="26"/>
      <c r="D87" s="10"/>
    </row>
    <row r="88" spans="1:4" ht="13" x14ac:dyDescent="0.15">
      <c r="A88" s="12"/>
      <c r="B88" s="10"/>
      <c r="C88" s="26"/>
      <c r="D88" s="10"/>
    </row>
    <row r="89" spans="1:4" ht="13" x14ac:dyDescent="0.15">
      <c r="A89" s="12"/>
      <c r="B89" s="10"/>
      <c r="C89" s="26"/>
      <c r="D89" s="10"/>
    </row>
    <row r="90" spans="1:4" ht="13" x14ac:dyDescent="0.15">
      <c r="A90" s="12"/>
      <c r="B90" s="10"/>
      <c r="C90" s="26"/>
      <c r="D90" s="10"/>
    </row>
    <row r="91" spans="1:4" ht="13" x14ac:dyDescent="0.15">
      <c r="A91" s="12"/>
      <c r="B91" s="10"/>
      <c r="C91" s="26"/>
      <c r="D91" s="10"/>
    </row>
    <row r="92" spans="1:4" ht="13" x14ac:dyDescent="0.15">
      <c r="A92" s="12"/>
      <c r="B92" s="10"/>
      <c r="C92" s="26"/>
      <c r="D92" s="10"/>
    </row>
    <row r="93" spans="1:4" ht="13" x14ac:dyDescent="0.15">
      <c r="A93" s="12"/>
      <c r="B93" s="10"/>
      <c r="C93" s="26"/>
      <c r="D93" s="10"/>
    </row>
    <row r="94" spans="1:4" ht="13" x14ac:dyDescent="0.15">
      <c r="A94" s="12"/>
      <c r="B94" s="10"/>
      <c r="C94" s="26"/>
      <c r="D94" s="10"/>
    </row>
    <row r="95" spans="1:4" ht="13" x14ac:dyDescent="0.15">
      <c r="A95" s="12"/>
      <c r="B95" s="10"/>
      <c r="C95" s="26"/>
      <c r="D95" s="10"/>
    </row>
    <row r="96" spans="1:4" ht="13" x14ac:dyDescent="0.15">
      <c r="A96" s="12"/>
      <c r="B96" s="10"/>
      <c r="C96" s="26"/>
      <c r="D96" s="10"/>
    </row>
    <row r="97" spans="1:4" ht="13" x14ac:dyDescent="0.15">
      <c r="A97" s="12"/>
      <c r="B97" s="10"/>
      <c r="C97" s="26"/>
      <c r="D97" s="10"/>
    </row>
    <row r="98" spans="1:4" ht="13" x14ac:dyDescent="0.15">
      <c r="A98" s="12"/>
      <c r="B98" s="10"/>
      <c r="C98" s="26"/>
      <c r="D98" s="10"/>
    </row>
    <row r="99" spans="1:4" ht="13" x14ac:dyDescent="0.15">
      <c r="A99" s="12"/>
      <c r="B99" s="10"/>
      <c r="C99" s="26"/>
      <c r="D99" s="10"/>
    </row>
    <row r="100" spans="1:4" ht="13" x14ac:dyDescent="0.15">
      <c r="A100" s="12"/>
      <c r="B100" s="10"/>
      <c r="C100" s="26"/>
      <c r="D100" s="10"/>
    </row>
    <row r="101" spans="1:4" ht="13" x14ac:dyDescent="0.15">
      <c r="A101" s="12"/>
      <c r="B101" s="10"/>
      <c r="C101" s="26"/>
      <c r="D101" s="10"/>
    </row>
    <row r="102" spans="1:4" ht="13" x14ac:dyDescent="0.15">
      <c r="A102" s="12"/>
      <c r="B102" s="10"/>
      <c r="C102" s="26"/>
      <c r="D102" s="10"/>
    </row>
    <row r="103" spans="1:4" ht="13" x14ac:dyDescent="0.15">
      <c r="A103" s="12"/>
      <c r="B103" s="10"/>
      <c r="C103" s="26"/>
      <c r="D103" s="10"/>
    </row>
    <row r="104" spans="1:4" ht="13" x14ac:dyDescent="0.15">
      <c r="A104" s="12"/>
      <c r="B104" s="10"/>
      <c r="C104" s="26"/>
      <c r="D104" s="10"/>
    </row>
    <row r="105" spans="1:4" ht="13" x14ac:dyDescent="0.15">
      <c r="A105" s="12"/>
      <c r="B105" s="10"/>
      <c r="C105" s="26"/>
      <c r="D105" s="10"/>
    </row>
    <row r="106" spans="1:4" ht="13" x14ac:dyDescent="0.15">
      <c r="A106" s="12"/>
      <c r="B106" s="10"/>
      <c r="C106" s="26"/>
      <c r="D106" s="10"/>
    </row>
    <row r="107" spans="1:4" ht="13" x14ac:dyDescent="0.15">
      <c r="A107" s="12"/>
      <c r="B107" s="10"/>
      <c r="C107" s="26"/>
      <c r="D107" s="10"/>
    </row>
    <row r="108" spans="1:4" ht="13" x14ac:dyDescent="0.15">
      <c r="A108" s="12"/>
      <c r="B108" s="10"/>
      <c r="C108" s="26"/>
      <c r="D108" s="10"/>
    </row>
    <row r="109" spans="1:4" ht="13" x14ac:dyDescent="0.15">
      <c r="A109" s="12"/>
      <c r="B109" s="10"/>
      <c r="C109" s="26"/>
      <c r="D109" s="10"/>
    </row>
    <row r="110" spans="1:4" ht="13" x14ac:dyDescent="0.15">
      <c r="A110" s="12"/>
      <c r="B110" s="10"/>
      <c r="C110" s="26"/>
      <c r="D110" s="10"/>
    </row>
    <row r="111" spans="1:4" ht="13" x14ac:dyDescent="0.15">
      <c r="A111" s="12"/>
      <c r="B111" s="10"/>
      <c r="C111" s="26"/>
      <c r="D111" s="10"/>
    </row>
    <row r="112" spans="1:4" ht="13" x14ac:dyDescent="0.15">
      <c r="A112" s="12"/>
      <c r="B112" s="10"/>
      <c r="C112" s="26"/>
      <c r="D112" s="10"/>
    </row>
    <row r="113" spans="1:4" ht="13" x14ac:dyDescent="0.15">
      <c r="A113" s="12"/>
      <c r="B113" s="10"/>
      <c r="C113" s="26"/>
      <c r="D113" s="10"/>
    </row>
    <row r="114" spans="1:4" ht="13" x14ac:dyDescent="0.15">
      <c r="A114" s="12"/>
      <c r="B114" s="10"/>
      <c r="C114" s="26"/>
      <c r="D114" s="10"/>
    </row>
    <row r="115" spans="1:4" ht="13" x14ac:dyDescent="0.15">
      <c r="A115" s="12"/>
      <c r="B115" s="10"/>
      <c r="C115" s="26"/>
      <c r="D115" s="10"/>
    </row>
    <row r="116" spans="1:4" ht="13" x14ac:dyDescent="0.15">
      <c r="A116" s="12"/>
      <c r="B116" s="10"/>
      <c r="C116" s="26"/>
      <c r="D116" s="10"/>
    </row>
    <row r="117" spans="1:4" ht="13" x14ac:dyDescent="0.15">
      <c r="A117" s="12"/>
      <c r="B117" s="10"/>
      <c r="C117" s="26"/>
      <c r="D117" s="10"/>
    </row>
    <row r="118" spans="1:4" ht="13" x14ac:dyDescent="0.15">
      <c r="A118" s="12"/>
      <c r="B118" s="10"/>
      <c r="C118" s="26"/>
      <c r="D118" s="10"/>
    </row>
    <row r="119" spans="1:4" ht="13" x14ac:dyDescent="0.15">
      <c r="A119" s="12"/>
      <c r="B119" s="10"/>
      <c r="C119" s="26"/>
      <c r="D119" s="10"/>
    </row>
    <row r="120" spans="1:4" ht="13" x14ac:dyDescent="0.15">
      <c r="A120" s="12"/>
      <c r="B120" s="10"/>
      <c r="C120" s="26"/>
      <c r="D120" s="10"/>
    </row>
    <row r="121" spans="1:4" ht="13" x14ac:dyDescent="0.15">
      <c r="A121" s="12"/>
      <c r="B121" s="10"/>
      <c r="C121" s="26"/>
      <c r="D121" s="10"/>
    </row>
    <row r="122" spans="1:4" ht="13" x14ac:dyDescent="0.15">
      <c r="A122" s="12"/>
      <c r="B122" s="10"/>
      <c r="C122" s="26"/>
      <c r="D122" s="10"/>
    </row>
    <row r="123" spans="1:4" ht="13" x14ac:dyDescent="0.15">
      <c r="A123" s="12"/>
      <c r="B123" s="10"/>
      <c r="C123" s="26"/>
      <c r="D123" s="10"/>
    </row>
    <row r="124" spans="1:4" ht="13" x14ac:dyDescent="0.15">
      <c r="A124" s="12"/>
      <c r="B124" s="10"/>
      <c r="C124" s="26"/>
      <c r="D124" s="10"/>
    </row>
    <row r="125" spans="1:4" ht="13" x14ac:dyDescent="0.15">
      <c r="A125" s="12"/>
      <c r="B125" s="10"/>
      <c r="C125" s="26"/>
      <c r="D125" s="10"/>
    </row>
    <row r="126" spans="1:4" ht="13" x14ac:dyDescent="0.15">
      <c r="A126" s="12"/>
      <c r="B126" s="10"/>
      <c r="C126" s="26"/>
      <c r="D126" s="10"/>
    </row>
    <row r="127" spans="1:4" ht="13" x14ac:dyDescent="0.15">
      <c r="A127" s="12"/>
      <c r="B127" s="10"/>
      <c r="C127" s="26"/>
      <c r="D127" s="10"/>
    </row>
    <row r="128" spans="1:4" ht="13" x14ac:dyDescent="0.15">
      <c r="A128" s="12"/>
      <c r="B128" s="10"/>
      <c r="C128" s="26"/>
      <c r="D128" s="10"/>
    </row>
    <row r="129" spans="1:4" ht="13" x14ac:dyDescent="0.15">
      <c r="A129" s="12"/>
      <c r="B129" s="10"/>
      <c r="C129" s="26"/>
      <c r="D129" s="10"/>
    </row>
    <row r="130" spans="1:4" ht="13" x14ac:dyDescent="0.15">
      <c r="A130" s="12"/>
      <c r="B130" s="10"/>
      <c r="C130" s="26"/>
      <c r="D130" s="10"/>
    </row>
    <row r="131" spans="1:4" ht="13" x14ac:dyDescent="0.15">
      <c r="A131" s="12"/>
      <c r="B131" s="10"/>
      <c r="C131" s="26"/>
      <c r="D131" s="10"/>
    </row>
    <row r="132" spans="1:4" ht="13" x14ac:dyDescent="0.15">
      <c r="A132" s="12"/>
      <c r="B132" s="10"/>
      <c r="C132" s="26"/>
      <c r="D132" s="10"/>
    </row>
    <row r="133" spans="1:4" ht="13" x14ac:dyDescent="0.15">
      <c r="A133" s="12"/>
      <c r="B133" s="10"/>
      <c r="C133" s="26"/>
      <c r="D133" s="10"/>
    </row>
    <row r="134" spans="1:4" ht="13" x14ac:dyDescent="0.15">
      <c r="A134" s="12"/>
      <c r="B134" s="10"/>
      <c r="C134" s="26"/>
      <c r="D134" s="10"/>
    </row>
    <row r="135" spans="1:4" ht="13" x14ac:dyDescent="0.15">
      <c r="A135" s="12"/>
      <c r="B135" s="10"/>
      <c r="C135" s="26"/>
      <c r="D135" s="10"/>
    </row>
    <row r="136" spans="1:4" ht="13" x14ac:dyDescent="0.15">
      <c r="A136" s="12"/>
      <c r="B136" s="10"/>
      <c r="C136" s="26"/>
      <c r="D136" s="10"/>
    </row>
    <row r="137" spans="1:4" ht="13" x14ac:dyDescent="0.15">
      <c r="A137" s="12"/>
      <c r="B137" s="10"/>
      <c r="C137" s="26"/>
      <c r="D137" s="10"/>
    </row>
    <row r="138" spans="1:4" ht="13" x14ac:dyDescent="0.15">
      <c r="A138" s="12"/>
      <c r="B138" s="10"/>
      <c r="C138" s="26"/>
      <c r="D138" s="10"/>
    </row>
    <row r="139" spans="1:4" ht="13" x14ac:dyDescent="0.15">
      <c r="A139" s="12"/>
      <c r="B139" s="10"/>
      <c r="C139" s="26"/>
      <c r="D139" s="10"/>
    </row>
    <row r="140" spans="1:4" ht="13" x14ac:dyDescent="0.15">
      <c r="A140" s="12"/>
      <c r="B140" s="10"/>
      <c r="C140" s="26"/>
      <c r="D140" s="10"/>
    </row>
    <row r="141" spans="1:4" ht="13" x14ac:dyDescent="0.15">
      <c r="A141" s="12"/>
      <c r="B141" s="10"/>
      <c r="C141" s="26"/>
      <c r="D141" s="10"/>
    </row>
    <row r="142" spans="1:4" ht="13" x14ac:dyDescent="0.15">
      <c r="A142" s="12"/>
      <c r="B142" s="10"/>
      <c r="C142" s="26"/>
      <c r="D142" s="10"/>
    </row>
    <row r="143" spans="1:4" ht="13" x14ac:dyDescent="0.15">
      <c r="A143" s="12"/>
      <c r="B143" s="10"/>
      <c r="C143" s="26"/>
      <c r="D143" s="10"/>
    </row>
    <row r="144" spans="1:4" ht="13" x14ac:dyDescent="0.15">
      <c r="A144" s="12"/>
      <c r="B144" s="10"/>
      <c r="C144" s="26"/>
      <c r="D144" s="10"/>
    </row>
    <row r="145" spans="1:4" ht="13" x14ac:dyDescent="0.15">
      <c r="A145" s="12"/>
      <c r="B145" s="10"/>
      <c r="C145" s="26"/>
      <c r="D145" s="10"/>
    </row>
    <row r="146" spans="1:4" ht="13" x14ac:dyDescent="0.15">
      <c r="A146" s="12"/>
      <c r="B146" s="10"/>
      <c r="C146" s="26"/>
      <c r="D146" s="10"/>
    </row>
    <row r="147" spans="1:4" ht="13" x14ac:dyDescent="0.15">
      <c r="A147" s="12"/>
      <c r="B147" s="10"/>
      <c r="C147" s="26"/>
      <c r="D147" s="10"/>
    </row>
    <row r="148" spans="1:4" ht="13" x14ac:dyDescent="0.15">
      <c r="A148" s="12"/>
      <c r="B148" s="10"/>
      <c r="C148" s="26"/>
      <c r="D148" s="10"/>
    </row>
    <row r="149" spans="1:4" ht="13" x14ac:dyDescent="0.15">
      <c r="A149" s="12"/>
      <c r="B149" s="10"/>
      <c r="C149" s="26"/>
      <c r="D149" s="10"/>
    </row>
    <row r="150" spans="1:4" ht="13" x14ac:dyDescent="0.15">
      <c r="A150" s="12"/>
      <c r="B150" s="10"/>
      <c r="C150" s="26"/>
      <c r="D150" s="10"/>
    </row>
    <row r="151" spans="1:4" ht="13" x14ac:dyDescent="0.15">
      <c r="A151" s="12"/>
      <c r="B151" s="10"/>
      <c r="C151" s="26"/>
      <c r="D151" s="10"/>
    </row>
    <row r="152" spans="1:4" ht="13" x14ac:dyDescent="0.15">
      <c r="A152" s="12"/>
      <c r="B152" s="10"/>
      <c r="C152" s="26"/>
      <c r="D152" s="10"/>
    </row>
    <row r="153" spans="1:4" ht="13" x14ac:dyDescent="0.15">
      <c r="A153" s="12"/>
      <c r="B153" s="10"/>
      <c r="C153" s="26"/>
      <c r="D153" s="10"/>
    </row>
    <row r="154" spans="1:4" ht="13" x14ac:dyDescent="0.15">
      <c r="A154" s="12"/>
      <c r="B154" s="10"/>
      <c r="C154" s="26"/>
      <c r="D154" s="10"/>
    </row>
    <row r="155" spans="1:4" ht="13" x14ac:dyDescent="0.15">
      <c r="A155" s="12"/>
      <c r="B155" s="10"/>
      <c r="C155" s="26"/>
      <c r="D155" s="10"/>
    </row>
    <row r="156" spans="1:4" ht="13" x14ac:dyDescent="0.15">
      <c r="A156" s="12"/>
      <c r="B156" s="10"/>
      <c r="C156" s="26"/>
      <c r="D156" s="10"/>
    </row>
    <row r="157" spans="1:4" ht="13" x14ac:dyDescent="0.15">
      <c r="A157" s="12"/>
      <c r="B157" s="10"/>
      <c r="C157" s="26"/>
      <c r="D157" s="10"/>
    </row>
    <row r="158" spans="1:4" ht="13" x14ac:dyDescent="0.15">
      <c r="A158" s="12"/>
      <c r="B158" s="10"/>
      <c r="C158" s="26"/>
      <c r="D158" s="10"/>
    </row>
    <row r="159" spans="1:4" ht="13" x14ac:dyDescent="0.15">
      <c r="A159" s="12"/>
      <c r="B159" s="10"/>
      <c r="C159" s="26"/>
      <c r="D159" s="10"/>
    </row>
    <row r="160" spans="1:4" ht="13" x14ac:dyDescent="0.15">
      <c r="A160" s="12"/>
      <c r="B160" s="10"/>
      <c r="C160" s="26"/>
      <c r="D160" s="10"/>
    </row>
    <row r="161" spans="1:4" ht="13" x14ac:dyDescent="0.15">
      <c r="A161" s="12"/>
      <c r="B161" s="10"/>
      <c r="C161" s="26"/>
      <c r="D161" s="10"/>
    </row>
    <row r="162" spans="1:4" ht="13" x14ac:dyDescent="0.15">
      <c r="A162" s="12"/>
      <c r="B162" s="10"/>
      <c r="C162" s="26"/>
      <c r="D162" s="10"/>
    </row>
    <row r="163" spans="1:4" ht="13" x14ac:dyDescent="0.15">
      <c r="A163" s="12"/>
      <c r="B163" s="10"/>
      <c r="C163" s="26"/>
      <c r="D163" s="10"/>
    </row>
    <row r="164" spans="1:4" ht="13" x14ac:dyDescent="0.15">
      <c r="A164" s="12"/>
      <c r="B164" s="10"/>
      <c r="C164" s="26"/>
      <c r="D164" s="10"/>
    </row>
    <row r="165" spans="1:4" ht="13" x14ac:dyDescent="0.15">
      <c r="A165" s="12"/>
      <c r="B165" s="10"/>
      <c r="C165" s="26"/>
      <c r="D165" s="10"/>
    </row>
    <row r="166" spans="1:4" ht="13" x14ac:dyDescent="0.15">
      <c r="A166" s="12"/>
      <c r="B166" s="10"/>
      <c r="C166" s="26"/>
      <c r="D166" s="10"/>
    </row>
    <row r="167" spans="1:4" ht="13" x14ac:dyDescent="0.15">
      <c r="A167" s="12"/>
      <c r="B167" s="10"/>
      <c r="C167" s="26"/>
      <c r="D167" s="10"/>
    </row>
    <row r="168" spans="1:4" ht="13" x14ac:dyDescent="0.15">
      <c r="A168" s="12"/>
      <c r="B168" s="10"/>
      <c r="C168" s="26"/>
      <c r="D168" s="10"/>
    </row>
    <row r="169" spans="1:4" ht="13" x14ac:dyDescent="0.15">
      <c r="A169" s="12"/>
      <c r="B169" s="10"/>
      <c r="C169" s="26"/>
      <c r="D169" s="10"/>
    </row>
    <row r="170" spans="1:4" ht="13" x14ac:dyDescent="0.15">
      <c r="A170" s="12"/>
      <c r="B170" s="10"/>
      <c r="C170" s="26"/>
      <c r="D170" s="10"/>
    </row>
    <row r="171" spans="1:4" ht="13" x14ac:dyDescent="0.15">
      <c r="A171" s="12"/>
      <c r="B171" s="10"/>
      <c r="C171" s="26"/>
      <c r="D171" s="10"/>
    </row>
    <row r="172" spans="1:4" ht="13" x14ac:dyDescent="0.15">
      <c r="A172" s="12"/>
      <c r="B172" s="10"/>
      <c r="C172" s="26"/>
      <c r="D172" s="10"/>
    </row>
    <row r="173" spans="1:4" ht="13" x14ac:dyDescent="0.15">
      <c r="A173" s="12"/>
      <c r="B173" s="10"/>
      <c r="C173" s="26"/>
      <c r="D173" s="10"/>
    </row>
    <row r="174" spans="1:4" ht="13" x14ac:dyDescent="0.15">
      <c r="A174" s="12"/>
      <c r="B174" s="10"/>
      <c r="C174" s="26"/>
      <c r="D174" s="10"/>
    </row>
    <row r="175" spans="1:4" ht="13" x14ac:dyDescent="0.15">
      <c r="A175" s="12"/>
      <c r="B175" s="10"/>
      <c r="C175" s="26"/>
      <c r="D175" s="10"/>
    </row>
    <row r="176" spans="1:4" ht="13" x14ac:dyDescent="0.15">
      <c r="A176" s="12"/>
      <c r="B176" s="10"/>
      <c r="C176" s="26"/>
      <c r="D176" s="10"/>
    </row>
    <row r="177" spans="1:4" ht="13" x14ac:dyDescent="0.15">
      <c r="A177" s="12"/>
      <c r="B177" s="10"/>
      <c r="C177" s="26"/>
      <c r="D177" s="10"/>
    </row>
    <row r="178" spans="1:4" ht="13" x14ac:dyDescent="0.15">
      <c r="A178" s="12"/>
      <c r="B178" s="10"/>
      <c r="C178" s="26"/>
      <c r="D178" s="10"/>
    </row>
    <row r="179" spans="1:4" ht="13" x14ac:dyDescent="0.15">
      <c r="A179" s="12"/>
      <c r="B179" s="10"/>
      <c r="C179" s="26"/>
      <c r="D179" s="10"/>
    </row>
    <row r="180" spans="1:4" ht="13" x14ac:dyDescent="0.15">
      <c r="A180" s="12"/>
      <c r="B180" s="10"/>
      <c r="C180" s="26"/>
      <c r="D180" s="10"/>
    </row>
    <row r="181" spans="1:4" ht="13" x14ac:dyDescent="0.15">
      <c r="A181" s="12"/>
      <c r="B181" s="10"/>
      <c r="C181" s="26"/>
      <c r="D181" s="10"/>
    </row>
    <row r="182" spans="1:4" ht="13" x14ac:dyDescent="0.15">
      <c r="A182" s="12"/>
      <c r="B182" s="10"/>
      <c r="C182" s="26"/>
      <c r="D182" s="10"/>
    </row>
    <row r="183" spans="1:4" ht="13" x14ac:dyDescent="0.15">
      <c r="A183" s="12"/>
      <c r="B183" s="10"/>
      <c r="C183" s="26"/>
      <c r="D183" s="10"/>
    </row>
    <row r="184" spans="1:4" ht="13" x14ac:dyDescent="0.15">
      <c r="A184" s="12"/>
      <c r="B184" s="10"/>
      <c r="C184" s="26"/>
      <c r="D184" s="10"/>
    </row>
    <row r="185" spans="1:4" ht="13" x14ac:dyDescent="0.15">
      <c r="A185" s="12"/>
      <c r="B185" s="10"/>
      <c r="C185" s="26"/>
      <c r="D185" s="10"/>
    </row>
    <row r="186" spans="1:4" ht="13" x14ac:dyDescent="0.15">
      <c r="A186" s="12"/>
      <c r="B186" s="10"/>
      <c r="C186" s="26"/>
      <c r="D186" s="10"/>
    </row>
    <row r="187" spans="1:4" ht="13" x14ac:dyDescent="0.15">
      <c r="A187" s="12"/>
      <c r="B187" s="10"/>
      <c r="C187" s="26"/>
      <c r="D187" s="10"/>
    </row>
    <row r="188" spans="1:4" ht="13" x14ac:dyDescent="0.15">
      <c r="A188" s="12"/>
      <c r="B188" s="10"/>
      <c r="C188" s="26"/>
      <c r="D188" s="10"/>
    </row>
    <row r="189" spans="1:4" ht="13" x14ac:dyDescent="0.15">
      <c r="A189" s="12"/>
      <c r="B189" s="10"/>
      <c r="C189" s="26"/>
      <c r="D189" s="10"/>
    </row>
    <row r="190" spans="1:4" ht="13" x14ac:dyDescent="0.15">
      <c r="A190" s="12"/>
      <c r="B190" s="10"/>
      <c r="C190" s="26"/>
      <c r="D190" s="10"/>
    </row>
    <row r="191" spans="1:4" ht="13" x14ac:dyDescent="0.15">
      <c r="A191" s="12"/>
      <c r="B191" s="10"/>
      <c r="C191" s="26"/>
      <c r="D191" s="10"/>
    </row>
    <row r="192" spans="1:4" ht="13" x14ac:dyDescent="0.15">
      <c r="A192" s="12"/>
      <c r="B192" s="10"/>
      <c r="C192" s="26"/>
      <c r="D192" s="10"/>
    </row>
    <row r="193" spans="1:4" ht="13" x14ac:dyDescent="0.15">
      <c r="A193" s="12"/>
      <c r="B193" s="8"/>
      <c r="C193" s="9"/>
      <c r="D193" s="8"/>
    </row>
    <row r="194" spans="1:4" ht="13" x14ac:dyDescent="0.15">
      <c r="A194" s="12"/>
      <c r="B194" s="8"/>
      <c r="C194" s="9"/>
      <c r="D194" s="8"/>
    </row>
    <row r="195" spans="1:4" ht="13" x14ac:dyDescent="0.15">
      <c r="A195" s="12"/>
      <c r="B195" s="8"/>
      <c r="C195" s="9"/>
      <c r="D195" s="8"/>
    </row>
    <row r="196" spans="1:4" ht="13" x14ac:dyDescent="0.15">
      <c r="A196" s="12"/>
      <c r="B196" s="8"/>
      <c r="C196" s="9"/>
      <c r="D196" s="8"/>
    </row>
    <row r="197" spans="1:4" ht="13" x14ac:dyDescent="0.15">
      <c r="A197" s="12"/>
      <c r="B197" s="8"/>
      <c r="C197" s="9"/>
      <c r="D197" s="8"/>
    </row>
    <row r="198" spans="1:4" ht="13" x14ac:dyDescent="0.15">
      <c r="A198" s="12"/>
      <c r="B198" s="8"/>
      <c r="C198" s="9"/>
      <c r="D198" s="8"/>
    </row>
    <row r="199" spans="1:4" ht="13" x14ac:dyDescent="0.15">
      <c r="A199" s="12"/>
      <c r="B199" s="8"/>
      <c r="C199" s="9"/>
      <c r="D199" s="8"/>
    </row>
    <row r="200" spans="1:4" ht="13" x14ac:dyDescent="0.15">
      <c r="A200" s="12"/>
      <c r="B200" s="8"/>
      <c r="C200" s="9"/>
      <c r="D200" s="8"/>
    </row>
    <row r="201" spans="1:4" ht="13" x14ac:dyDescent="0.15">
      <c r="A201" s="12"/>
      <c r="B201" s="8"/>
      <c r="C201" s="9"/>
      <c r="D201" s="8"/>
    </row>
    <row r="202" spans="1:4" ht="13" x14ac:dyDescent="0.15">
      <c r="A202" s="12"/>
      <c r="B202" s="8"/>
      <c r="C202" s="9"/>
      <c r="D202" s="8"/>
    </row>
    <row r="203" spans="1:4" ht="13" x14ac:dyDescent="0.15">
      <c r="A203" s="12"/>
      <c r="B203" s="8"/>
      <c r="C203" s="9"/>
      <c r="D203" s="8"/>
    </row>
    <row r="204" spans="1:4" ht="13" x14ac:dyDescent="0.15">
      <c r="A204" s="12"/>
      <c r="B204" s="8"/>
      <c r="C204" s="9"/>
      <c r="D204" s="8"/>
    </row>
    <row r="205" spans="1:4" ht="13" x14ac:dyDescent="0.15">
      <c r="A205" s="12"/>
      <c r="B205" s="8"/>
      <c r="C205" s="9"/>
      <c r="D205" s="8"/>
    </row>
    <row r="206" spans="1:4" ht="13" x14ac:dyDescent="0.15">
      <c r="A206" s="12"/>
      <c r="B206" s="8"/>
      <c r="C206" s="9"/>
      <c r="D206" s="8"/>
    </row>
    <row r="207" spans="1:4" ht="13" x14ac:dyDescent="0.15">
      <c r="A207" s="12"/>
      <c r="B207" s="8"/>
      <c r="C207" s="9"/>
      <c r="D207" s="8"/>
    </row>
    <row r="208" spans="1:4" ht="13" x14ac:dyDescent="0.15">
      <c r="A208" s="12"/>
      <c r="B208" s="8"/>
      <c r="C208" s="9"/>
      <c r="D208" s="8"/>
    </row>
    <row r="209" spans="1:4" ht="13" x14ac:dyDescent="0.15">
      <c r="A209" s="12"/>
      <c r="B209" s="8"/>
      <c r="C209" s="9"/>
      <c r="D209" s="8"/>
    </row>
    <row r="210" spans="1:4" ht="13" x14ac:dyDescent="0.15">
      <c r="A210" s="12"/>
      <c r="B210" s="8"/>
      <c r="C210" s="9"/>
      <c r="D210" s="8"/>
    </row>
    <row r="211" spans="1:4" ht="13" x14ac:dyDescent="0.15">
      <c r="A211" s="12"/>
      <c r="B211" s="8"/>
      <c r="C211" s="9"/>
      <c r="D211" s="8"/>
    </row>
    <row r="212" spans="1:4" ht="13" x14ac:dyDescent="0.15">
      <c r="A212" s="12"/>
      <c r="B212" s="8"/>
      <c r="C212" s="9"/>
      <c r="D212" s="8"/>
    </row>
    <row r="213" spans="1:4" ht="13" x14ac:dyDescent="0.15">
      <c r="A213" s="12"/>
      <c r="B213" s="8"/>
      <c r="C213" s="9"/>
      <c r="D213" s="8"/>
    </row>
    <row r="214" spans="1:4" ht="13" x14ac:dyDescent="0.15">
      <c r="A214" s="12"/>
      <c r="B214" s="8"/>
      <c r="C214" s="9"/>
      <c r="D214" s="8"/>
    </row>
    <row r="215" spans="1:4" ht="13" x14ac:dyDescent="0.15">
      <c r="A215" s="12"/>
      <c r="B215" s="8"/>
      <c r="C215" s="9"/>
      <c r="D215" s="8"/>
    </row>
    <row r="216" spans="1:4" ht="13" x14ac:dyDescent="0.15">
      <c r="A216" s="12"/>
      <c r="B216" s="8"/>
      <c r="C216" s="9"/>
      <c r="D216" s="8"/>
    </row>
    <row r="217" spans="1:4" ht="13" x14ac:dyDescent="0.15">
      <c r="A217" s="12"/>
      <c r="B217" s="8"/>
      <c r="C217" s="9"/>
      <c r="D217" s="8"/>
    </row>
    <row r="218" spans="1:4" ht="13" x14ac:dyDescent="0.15">
      <c r="A218" s="12"/>
      <c r="B218" s="8"/>
      <c r="C218" s="9"/>
      <c r="D218" s="8"/>
    </row>
    <row r="219" spans="1:4" ht="13" x14ac:dyDescent="0.15">
      <c r="A219" s="12"/>
      <c r="B219" s="8"/>
      <c r="C219" s="9"/>
      <c r="D219" s="8"/>
    </row>
    <row r="220" spans="1:4" ht="13" x14ac:dyDescent="0.15">
      <c r="A220" s="12"/>
      <c r="B220" s="8"/>
      <c r="C220" s="9"/>
      <c r="D220" s="8"/>
    </row>
    <row r="221" spans="1:4" ht="13" x14ac:dyDescent="0.15">
      <c r="A221" s="12"/>
      <c r="B221" s="8"/>
      <c r="C221" s="9"/>
      <c r="D221" s="8"/>
    </row>
    <row r="222" spans="1:4" ht="13" x14ac:dyDescent="0.15">
      <c r="A222" s="12"/>
      <c r="B222" s="8"/>
      <c r="C222" s="9"/>
      <c r="D222" s="8"/>
    </row>
    <row r="223" spans="1:4" ht="13" x14ac:dyDescent="0.15">
      <c r="A223" s="12"/>
      <c r="B223" s="8"/>
      <c r="C223" s="9"/>
      <c r="D223" s="8"/>
    </row>
    <row r="224" spans="1:4" ht="13" x14ac:dyDescent="0.15">
      <c r="A224" s="12"/>
      <c r="B224" s="8"/>
      <c r="C224" s="9"/>
      <c r="D224" s="8"/>
    </row>
    <row r="225" spans="1:4" ht="13" x14ac:dyDescent="0.15">
      <c r="A225" s="12"/>
      <c r="B225" s="8"/>
      <c r="C225" s="9"/>
      <c r="D225" s="8"/>
    </row>
    <row r="226" spans="1:4" ht="13" x14ac:dyDescent="0.15">
      <c r="A226" s="12"/>
      <c r="B226" s="8"/>
      <c r="C226" s="9"/>
      <c r="D226" s="8"/>
    </row>
    <row r="227" spans="1:4" ht="13" x14ac:dyDescent="0.15">
      <c r="A227" s="12"/>
      <c r="B227" s="8"/>
      <c r="C227" s="9"/>
      <c r="D227" s="8"/>
    </row>
    <row r="228" spans="1:4" ht="13" x14ac:dyDescent="0.15">
      <c r="A228" s="12"/>
      <c r="B228" s="8"/>
      <c r="C228" s="9"/>
      <c r="D228" s="8"/>
    </row>
    <row r="229" spans="1:4" ht="13" x14ac:dyDescent="0.15">
      <c r="A229" s="12"/>
      <c r="B229" s="8"/>
      <c r="C229" s="9"/>
      <c r="D229" s="8"/>
    </row>
    <row r="230" spans="1:4" ht="13" x14ac:dyDescent="0.15">
      <c r="A230" s="12"/>
      <c r="B230" s="8"/>
      <c r="C230" s="9"/>
      <c r="D230" s="8"/>
    </row>
    <row r="231" spans="1:4" ht="13" x14ac:dyDescent="0.15">
      <c r="A231" s="12"/>
      <c r="B231" s="8"/>
      <c r="C231" s="9"/>
      <c r="D231" s="8"/>
    </row>
    <row r="232" spans="1:4" ht="13" x14ac:dyDescent="0.15">
      <c r="A232" s="12"/>
      <c r="B232" s="8"/>
      <c r="C232" s="9"/>
      <c r="D232" s="8"/>
    </row>
    <row r="233" spans="1:4" ht="13" x14ac:dyDescent="0.15">
      <c r="A233" s="12"/>
      <c r="B233" s="8"/>
      <c r="C233" s="9"/>
      <c r="D233" s="8"/>
    </row>
    <row r="234" spans="1:4" ht="13" x14ac:dyDescent="0.15">
      <c r="A234" s="12"/>
      <c r="B234" s="8"/>
      <c r="C234" s="9"/>
      <c r="D234" s="8"/>
    </row>
    <row r="235" spans="1:4" ht="13" x14ac:dyDescent="0.15">
      <c r="A235" s="12"/>
      <c r="B235" s="8"/>
      <c r="C235" s="9"/>
      <c r="D235" s="8"/>
    </row>
    <row r="236" spans="1:4" ht="13" x14ac:dyDescent="0.15">
      <c r="A236" s="12"/>
      <c r="B236" s="8"/>
      <c r="C236" s="9"/>
      <c r="D236" s="8"/>
    </row>
    <row r="237" spans="1:4" ht="13" x14ac:dyDescent="0.15">
      <c r="A237" s="12"/>
      <c r="B237" s="8"/>
      <c r="C237" s="9"/>
      <c r="D237" s="8"/>
    </row>
    <row r="238" spans="1:4" ht="13" x14ac:dyDescent="0.15">
      <c r="A238" s="12"/>
      <c r="B238" s="8"/>
      <c r="C238" s="9"/>
      <c r="D238" s="8"/>
    </row>
    <row r="239" spans="1:4" ht="13" x14ac:dyDescent="0.15">
      <c r="A239" s="12"/>
      <c r="B239" s="8"/>
      <c r="C239" s="9"/>
      <c r="D239" s="8"/>
    </row>
    <row r="240" spans="1:4" ht="13" x14ac:dyDescent="0.15">
      <c r="A240" s="12"/>
      <c r="B240" s="8"/>
      <c r="C240" s="9"/>
      <c r="D240" s="8"/>
    </row>
    <row r="241" spans="1:4" ht="13" x14ac:dyDescent="0.15">
      <c r="A241" s="12"/>
      <c r="B241" s="8"/>
      <c r="C241" s="9"/>
      <c r="D241" s="8"/>
    </row>
    <row r="242" spans="1:4" ht="13" x14ac:dyDescent="0.15">
      <c r="A242" s="12"/>
      <c r="B242" s="8"/>
      <c r="C242" s="9"/>
      <c r="D242" s="8"/>
    </row>
    <row r="243" spans="1:4" ht="13" x14ac:dyDescent="0.15">
      <c r="A243" s="12"/>
      <c r="B243" s="8"/>
      <c r="C243" s="9"/>
      <c r="D243" s="8"/>
    </row>
  </sheetData>
  <mergeCells count="2">
    <mergeCell ref="A1:F1"/>
    <mergeCell ref="H6:J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opLeftCell="I1" workbookViewId="0">
      <pane ySplit="4" topLeftCell="A5" activePane="bottomLeft" state="frozen"/>
      <selection pane="bottomLeft" activeCell="H55" sqref="G55:H55"/>
    </sheetView>
  </sheetViews>
  <sheetFormatPr baseColWidth="10" defaultColWidth="14.5" defaultRowHeight="15.75" customHeight="1" x14ac:dyDescent="0.15"/>
  <cols>
    <col min="1" max="1" width="15.33203125" customWidth="1"/>
    <col min="2" max="2" width="14.5" customWidth="1"/>
    <col min="3" max="3" width="15.5" customWidth="1"/>
    <col min="7" max="7" width="22" customWidth="1"/>
    <col min="8" max="8" width="14" customWidth="1"/>
    <col min="9" max="9" width="15.5" customWidth="1"/>
    <col min="10" max="10" width="10.83203125" customWidth="1"/>
    <col min="12" max="12" width="16.5" customWidth="1"/>
    <col min="13" max="13" width="15" customWidth="1"/>
    <col min="14" max="14" width="16" customWidth="1"/>
    <col min="15" max="15" width="24" customWidth="1"/>
    <col min="16" max="16" width="15.6640625" customWidth="1"/>
    <col min="19" max="19" width="13.33203125" customWidth="1"/>
  </cols>
  <sheetData>
    <row r="1" spans="1:19" ht="13" x14ac:dyDescent="0.15">
      <c r="A1" s="101" t="s">
        <v>9</v>
      </c>
      <c r="B1" s="101"/>
      <c r="C1" s="101"/>
      <c r="D1" s="101"/>
      <c r="E1" s="101"/>
      <c r="F1" s="101"/>
      <c r="G1" s="101"/>
      <c r="H1" s="101"/>
      <c r="I1" s="101"/>
      <c r="J1" s="101"/>
      <c r="K1" s="101"/>
      <c r="L1" s="101"/>
      <c r="M1" s="101"/>
      <c r="N1" s="101"/>
      <c r="O1" s="101"/>
      <c r="P1" s="101"/>
      <c r="Q1" s="101"/>
      <c r="R1" s="101"/>
      <c r="S1" s="101"/>
    </row>
    <row r="2" spans="1:19" ht="13" x14ac:dyDescent="0.15">
      <c r="A2" s="47" t="s">
        <v>10</v>
      </c>
      <c r="B2" s="48">
        <v>0</v>
      </c>
      <c r="C2" s="49" t="s">
        <v>11</v>
      </c>
      <c r="D2" s="50">
        <f>B2+SUM(C5:C50)+SUM(M5:M44)+SUM(E5:E44)+SUM(O5:O44)-SUM(Q5:Q44)-SUM(G5:G50)</f>
        <v>5</v>
      </c>
      <c r="E2" s="51" t="s">
        <v>12</v>
      </c>
      <c r="F2" s="48">
        <v>0</v>
      </c>
      <c r="G2" s="52" t="s">
        <v>13</v>
      </c>
      <c r="H2" s="48">
        <f>SUM(D5:D44)+SUM(N5:N44)</f>
        <v>0</v>
      </c>
      <c r="I2" s="108" t="s">
        <v>37</v>
      </c>
      <c r="J2" s="109"/>
      <c r="K2" s="50">
        <f>SUM(E5:E44,O5:O44)</f>
        <v>0</v>
      </c>
      <c r="L2" s="52" t="s">
        <v>42</v>
      </c>
      <c r="M2" s="50">
        <f>SUM(H2,K2)</f>
        <v>0</v>
      </c>
      <c r="N2" s="52" t="s">
        <v>38</v>
      </c>
      <c r="O2" s="50">
        <f>SUM(E5:E44,M5:M44,C5:C44,O5:O44)</f>
        <v>5</v>
      </c>
      <c r="P2" s="52" t="s">
        <v>39</v>
      </c>
      <c r="Q2" s="50">
        <f>SUM(G5:G44,Q5:Q44)</f>
        <v>0</v>
      </c>
      <c r="R2" s="104"/>
      <c r="S2" s="104"/>
    </row>
    <row r="3" spans="1:19" ht="40.5" customHeight="1" x14ac:dyDescent="0.2">
      <c r="A3" s="110" t="s">
        <v>14</v>
      </c>
      <c r="B3" s="111"/>
      <c r="C3" s="111"/>
      <c r="D3" s="111"/>
      <c r="E3" s="111"/>
      <c r="F3" s="111"/>
      <c r="G3" s="111"/>
      <c r="H3" s="111"/>
      <c r="I3" s="53"/>
      <c r="J3" s="105"/>
      <c r="K3" s="102" t="s">
        <v>15</v>
      </c>
      <c r="L3" s="103"/>
      <c r="M3" s="103"/>
      <c r="N3" s="103"/>
      <c r="O3" s="103"/>
      <c r="P3" s="103"/>
      <c r="Q3" s="103"/>
      <c r="R3" s="103"/>
      <c r="S3" s="103"/>
    </row>
    <row r="4" spans="1:19" ht="13" customHeight="1" x14ac:dyDescent="0.15">
      <c r="A4" s="44" t="s">
        <v>16</v>
      </c>
      <c r="B4" s="45" t="s">
        <v>17</v>
      </c>
      <c r="C4" s="46" t="s">
        <v>40</v>
      </c>
      <c r="D4" s="45" t="s">
        <v>19</v>
      </c>
      <c r="E4" s="45" t="s">
        <v>41</v>
      </c>
      <c r="F4" s="45" t="s">
        <v>20</v>
      </c>
      <c r="G4" s="45" t="s">
        <v>21</v>
      </c>
      <c r="H4" s="45" t="s">
        <v>20</v>
      </c>
      <c r="I4" s="54" t="s">
        <v>22</v>
      </c>
      <c r="J4" s="106"/>
      <c r="K4" s="32" t="s">
        <v>2</v>
      </c>
      <c r="L4" s="45" t="s">
        <v>17</v>
      </c>
      <c r="M4" s="46" t="s">
        <v>18</v>
      </c>
      <c r="N4" s="45" t="s">
        <v>19</v>
      </c>
      <c r="O4" s="45" t="s">
        <v>41</v>
      </c>
      <c r="P4" s="45" t="s">
        <v>20</v>
      </c>
      <c r="Q4" s="45" t="s">
        <v>21</v>
      </c>
      <c r="R4" s="45" t="s">
        <v>20</v>
      </c>
      <c r="S4" s="45" t="s">
        <v>22</v>
      </c>
    </row>
    <row r="5" spans="1:19" ht="13" x14ac:dyDescent="0.15">
      <c r="A5" s="15"/>
      <c r="B5" s="16"/>
      <c r="C5" s="13">
        <v>0</v>
      </c>
      <c r="D5" s="34">
        <v>0</v>
      </c>
      <c r="E5" s="13">
        <v>0</v>
      </c>
      <c r="F5" s="38"/>
      <c r="G5" s="35">
        <v>0</v>
      </c>
      <c r="H5" s="38"/>
      <c r="I5" s="55">
        <f t="shared" ref="I5:I44" si="0">C5+D5+E5-G5</f>
        <v>0</v>
      </c>
      <c r="J5" s="106"/>
      <c r="K5" s="56" t="s">
        <v>23</v>
      </c>
      <c r="L5" s="14" t="s">
        <v>24</v>
      </c>
      <c r="M5" s="13">
        <f>COUNTIF('Membership List'!D3:D300,"yes")*5</f>
        <v>5</v>
      </c>
      <c r="N5" s="37">
        <v>0</v>
      </c>
      <c r="O5" s="36">
        <v>0</v>
      </c>
      <c r="P5" s="38"/>
      <c r="Q5" s="35">
        <v>0</v>
      </c>
      <c r="R5" s="39"/>
      <c r="S5" s="43">
        <f t="shared" ref="S5:S44" si="1">M5+N5+O5-Q5</f>
        <v>5</v>
      </c>
    </row>
    <row r="6" spans="1:19" ht="13" x14ac:dyDescent="0.15">
      <c r="A6" s="15"/>
      <c r="B6" s="16"/>
      <c r="C6" s="13">
        <v>0</v>
      </c>
      <c r="D6" s="37">
        <v>0</v>
      </c>
      <c r="E6" s="13">
        <v>0</v>
      </c>
      <c r="F6" s="38"/>
      <c r="G6" s="35">
        <v>0</v>
      </c>
      <c r="H6" s="38"/>
      <c r="I6" s="55">
        <f t="shared" si="0"/>
        <v>0</v>
      </c>
      <c r="J6" s="106"/>
      <c r="K6" s="57"/>
      <c r="L6" s="16"/>
      <c r="M6" s="13">
        <v>0</v>
      </c>
      <c r="N6" s="37">
        <v>0</v>
      </c>
      <c r="O6" s="36">
        <v>0</v>
      </c>
      <c r="P6" s="38"/>
      <c r="Q6" s="35">
        <v>0</v>
      </c>
      <c r="R6" s="39"/>
      <c r="S6" s="43">
        <f t="shared" si="1"/>
        <v>0</v>
      </c>
    </row>
    <row r="7" spans="1:19" ht="11.25" customHeight="1" x14ac:dyDescent="0.15">
      <c r="A7" s="15"/>
      <c r="B7" s="16"/>
      <c r="C7" s="13">
        <v>0</v>
      </c>
      <c r="D7" s="37">
        <v>0</v>
      </c>
      <c r="E7" s="13">
        <v>0</v>
      </c>
      <c r="F7" s="38"/>
      <c r="G7" s="35">
        <v>0</v>
      </c>
      <c r="H7" s="38"/>
      <c r="I7" s="55">
        <f t="shared" si="0"/>
        <v>0</v>
      </c>
      <c r="J7" s="106"/>
      <c r="K7" s="57"/>
      <c r="L7" s="16"/>
      <c r="M7" s="13">
        <v>0</v>
      </c>
      <c r="N7" s="37">
        <v>0</v>
      </c>
      <c r="O7" s="36">
        <v>0</v>
      </c>
      <c r="P7" s="38"/>
      <c r="Q7" s="35">
        <v>0</v>
      </c>
      <c r="R7" s="39"/>
      <c r="S7" s="43">
        <f t="shared" si="1"/>
        <v>0</v>
      </c>
    </row>
    <row r="8" spans="1:19" ht="13" x14ac:dyDescent="0.15">
      <c r="A8" s="15"/>
      <c r="B8" s="16"/>
      <c r="C8" s="13">
        <v>0</v>
      </c>
      <c r="D8" s="37">
        <v>0</v>
      </c>
      <c r="E8" s="13">
        <v>0</v>
      </c>
      <c r="F8" s="38"/>
      <c r="G8" s="35">
        <v>0</v>
      </c>
      <c r="H8" s="38"/>
      <c r="I8" s="55">
        <f t="shared" si="0"/>
        <v>0</v>
      </c>
      <c r="J8" s="106"/>
      <c r="K8" s="57"/>
      <c r="L8" s="16"/>
      <c r="M8" s="13">
        <v>0</v>
      </c>
      <c r="N8" s="37">
        <v>0</v>
      </c>
      <c r="O8" s="36">
        <v>0</v>
      </c>
      <c r="P8" s="38"/>
      <c r="Q8" s="35">
        <v>0</v>
      </c>
      <c r="R8" s="39"/>
      <c r="S8" s="43">
        <f t="shared" si="1"/>
        <v>0</v>
      </c>
    </row>
    <row r="9" spans="1:19" ht="13" x14ac:dyDescent="0.15">
      <c r="A9" s="15"/>
      <c r="B9" s="16"/>
      <c r="C9" s="13">
        <v>0</v>
      </c>
      <c r="D9" s="37">
        <v>0</v>
      </c>
      <c r="E9" s="13">
        <v>0</v>
      </c>
      <c r="F9" s="38"/>
      <c r="G9" s="35">
        <v>0</v>
      </c>
      <c r="H9" s="38"/>
      <c r="I9" s="55">
        <f t="shared" si="0"/>
        <v>0</v>
      </c>
      <c r="J9" s="106"/>
      <c r="K9" s="57"/>
      <c r="L9" s="16"/>
      <c r="M9" s="13">
        <v>0</v>
      </c>
      <c r="N9" s="37">
        <v>0</v>
      </c>
      <c r="O9" s="36">
        <v>0</v>
      </c>
      <c r="P9" s="38"/>
      <c r="Q9" s="35">
        <v>0</v>
      </c>
      <c r="R9" s="39"/>
      <c r="S9" s="43">
        <f t="shared" si="1"/>
        <v>0</v>
      </c>
    </row>
    <row r="10" spans="1:19" ht="13" x14ac:dyDescent="0.15">
      <c r="A10" s="15"/>
      <c r="B10" s="16"/>
      <c r="C10" s="13">
        <v>0</v>
      </c>
      <c r="D10" s="37">
        <v>0</v>
      </c>
      <c r="E10" s="13">
        <v>0</v>
      </c>
      <c r="F10" s="38"/>
      <c r="G10" s="35">
        <v>0</v>
      </c>
      <c r="H10" s="38"/>
      <c r="I10" s="55">
        <f t="shared" si="0"/>
        <v>0</v>
      </c>
      <c r="J10" s="106"/>
      <c r="K10" s="57"/>
      <c r="L10" s="16"/>
      <c r="M10" s="13">
        <v>0</v>
      </c>
      <c r="N10" s="37">
        <v>0</v>
      </c>
      <c r="O10" s="36">
        <v>0</v>
      </c>
      <c r="P10" s="38"/>
      <c r="Q10" s="35">
        <v>0</v>
      </c>
      <c r="R10" s="39"/>
      <c r="S10" s="43">
        <f t="shared" si="1"/>
        <v>0</v>
      </c>
    </row>
    <row r="11" spans="1:19" ht="13" x14ac:dyDescent="0.15">
      <c r="A11" s="15"/>
      <c r="B11" s="16"/>
      <c r="C11" s="13">
        <v>0</v>
      </c>
      <c r="D11" s="37">
        <v>0</v>
      </c>
      <c r="E11" s="13">
        <v>0</v>
      </c>
      <c r="F11" s="38"/>
      <c r="G11" s="35">
        <v>0</v>
      </c>
      <c r="H11" s="38"/>
      <c r="I11" s="55">
        <f t="shared" si="0"/>
        <v>0</v>
      </c>
      <c r="J11" s="106"/>
      <c r="K11" s="57"/>
      <c r="L11" s="16"/>
      <c r="M11" s="13">
        <v>0</v>
      </c>
      <c r="N11" s="37">
        <v>0</v>
      </c>
      <c r="O11" s="36">
        <v>0</v>
      </c>
      <c r="P11" s="38"/>
      <c r="Q11" s="35">
        <v>0</v>
      </c>
      <c r="R11" s="39"/>
      <c r="S11" s="43">
        <f t="shared" si="1"/>
        <v>0</v>
      </c>
    </row>
    <row r="12" spans="1:19" ht="13" customHeight="1" x14ac:dyDescent="0.15">
      <c r="A12" s="15"/>
      <c r="B12" s="16"/>
      <c r="C12" s="13">
        <v>0</v>
      </c>
      <c r="D12" s="37">
        <v>0</v>
      </c>
      <c r="E12" s="13">
        <v>0</v>
      </c>
      <c r="F12" s="38"/>
      <c r="G12" s="35">
        <v>0</v>
      </c>
      <c r="H12" s="38"/>
      <c r="I12" s="55">
        <f t="shared" si="0"/>
        <v>0</v>
      </c>
      <c r="J12" s="106"/>
      <c r="K12" s="57"/>
      <c r="L12" s="16"/>
      <c r="M12" s="13">
        <v>0</v>
      </c>
      <c r="N12" s="37">
        <v>0</v>
      </c>
      <c r="O12" s="36">
        <v>0</v>
      </c>
      <c r="P12" s="38"/>
      <c r="Q12" s="35">
        <v>0</v>
      </c>
      <c r="R12" s="39"/>
      <c r="S12" s="43">
        <f t="shared" si="1"/>
        <v>0</v>
      </c>
    </row>
    <row r="13" spans="1:19" ht="13" x14ac:dyDescent="0.15">
      <c r="A13" s="15"/>
      <c r="B13" s="16"/>
      <c r="C13" s="13">
        <v>0</v>
      </c>
      <c r="D13" s="37">
        <v>0</v>
      </c>
      <c r="E13" s="13">
        <v>0</v>
      </c>
      <c r="F13" s="38"/>
      <c r="G13" s="35">
        <v>0</v>
      </c>
      <c r="H13" s="38"/>
      <c r="I13" s="55">
        <f t="shared" si="0"/>
        <v>0</v>
      </c>
      <c r="J13" s="106"/>
      <c r="K13" s="57"/>
      <c r="L13" s="16"/>
      <c r="M13" s="13">
        <v>0</v>
      </c>
      <c r="N13" s="37">
        <v>0</v>
      </c>
      <c r="O13" s="36">
        <v>0</v>
      </c>
      <c r="P13" s="38"/>
      <c r="Q13" s="35">
        <v>0</v>
      </c>
      <c r="R13" s="39"/>
      <c r="S13" s="43">
        <f t="shared" si="1"/>
        <v>0</v>
      </c>
    </row>
    <row r="14" spans="1:19" ht="13" x14ac:dyDescent="0.15">
      <c r="A14" s="15"/>
      <c r="B14" s="16"/>
      <c r="C14" s="13">
        <v>0</v>
      </c>
      <c r="D14" s="37">
        <v>0</v>
      </c>
      <c r="E14" s="13">
        <v>0</v>
      </c>
      <c r="F14" s="38"/>
      <c r="G14" s="35">
        <v>0</v>
      </c>
      <c r="H14" s="38"/>
      <c r="I14" s="55">
        <f t="shared" si="0"/>
        <v>0</v>
      </c>
      <c r="J14" s="106"/>
      <c r="K14" s="57"/>
      <c r="L14" s="16"/>
      <c r="M14" s="13">
        <v>0</v>
      </c>
      <c r="N14" s="37">
        <v>0</v>
      </c>
      <c r="O14" s="36">
        <v>0</v>
      </c>
      <c r="P14" s="38"/>
      <c r="Q14" s="35">
        <v>0</v>
      </c>
      <c r="R14" s="39"/>
      <c r="S14" s="43">
        <f t="shared" si="1"/>
        <v>0</v>
      </c>
    </row>
    <row r="15" spans="1:19" ht="13" x14ac:dyDescent="0.15">
      <c r="A15" s="15"/>
      <c r="B15" s="16"/>
      <c r="C15" s="13">
        <v>0</v>
      </c>
      <c r="D15" s="37">
        <v>0</v>
      </c>
      <c r="E15" s="13">
        <v>0</v>
      </c>
      <c r="F15" s="38"/>
      <c r="G15" s="35">
        <v>0</v>
      </c>
      <c r="H15" s="38"/>
      <c r="I15" s="55">
        <f t="shared" si="0"/>
        <v>0</v>
      </c>
      <c r="J15" s="106"/>
      <c r="K15" s="57"/>
      <c r="L15" s="16"/>
      <c r="M15" s="13">
        <v>0</v>
      </c>
      <c r="N15" s="37">
        <v>0</v>
      </c>
      <c r="O15" s="36">
        <v>0</v>
      </c>
      <c r="P15" s="38"/>
      <c r="Q15" s="35">
        <v>0</v>
      </c>
      <c r="R15" s="39"/>
      <c r="S15" s="43">
        <f t="shared" si="1"/>
        <v>0</v>
      </c>
    </row>
    <row r="16" spans="1:19" ht="13" x14ac:dyDescent="0.15">
      <c r="A16" s="15"/>
      <c r="B16" s="16"/>
      <c r="C16" s="13">
        <v>0</v>
      </c>
      <c r="D16" s="37">
        <v>0</v>
      </c>
      <c r="E16" s="13">
        <v>0</v>
      </c>
      <c r="F16" s="38"/>
      <c r="G16" s="35">
        <v>0</v>
      </c>
      <c r="H16" s="38"/>
      <c r="I16" s="55">
        <f t="shared" si="0"/>
        <v>0</v>
      </c>
      <c r="J16" s="106"/>
      <c r="K16" s="57"/>
      <c r="L16" s="16"/>
      <c r="M16" s="13">
        <v>0</v>
      </c>
      <c r="N16" s="37">
        <v>0</v>
      </c>
      <c r="O16" s="36">
        <v>0</v>
      </c>
      <c r="P16" s="38"/>
      <c r="Q16" s="35">
        <v>0</v>
      </c>
      <c r="R16" s="39"/>
      <c r="S16" s="43">
        <f t="shared" si="1"/>
        <v>0</v>
      </c>
    </row>
    <row r="17" spans="1:23" ht="13" x14ac:dyDescent="0.15">
      <c r="A17" s="15"/>
      <c r="B17" s="16"/>
      <c r="C17" s="13">
        <v>0</v>
      </c>
      <c r="D17" s="37">
        <v>0</v>
      </c>
      <c r="E17" s="13">
        <v>0</v>
      </c>
      <c r="F17" s="38"/>
      <c r="G17" s="35">
        <v>0</v>
      </c>
      <c r="H17" s="38"/>
      <c r="I17" s="55">
        <f t="shared" si="0"/>
        <v>0</v>
      </c>
      <c r="J17" s="106"/>
      <c r="K17" s="57"/>
      <c r="L17" s="16"/>
      <c r="M17" s="13">
        <v>0</v>
      </c>
      <c r="N17" s="37">
        <v>0</v>
      </c>
      <c r="O17" s="36">
        <v>0</v>
      </c>
      <c r="P17" s="38"/>
      <c r="Q17" s="35">
        <v>0</v>
      </c>
      <c r="R17" s="39"/>
      <c r="S17" s="43">
        <f t="shared" si="1"/>
        <v>0</v>
      </c>
    </row>
    <row r="18" spans="1:23" ht="13" x14ac:dyDescent="0.15">
      <c r="A18" s="15"/>
      <c r="B18" s="16"/>
      <c r="C18" s="13">
        <v>0</v>
      </c>
      <c r="D18" s="37">
        <v>0</v>
      </c>
      <c r="E18" s="13">
        <v>0</v>
      </c>
      <c r="F18" s="38"/>
      <c r="G18" s="35">
        <v>0</v>
      </c>
      <c r="H18" s="38"/>
      <c r="I18" s="55">
        <f t="shared" si="0"/>
        <v>0</v>
      </c>
      <c r="J18" s="106"/>
      <c r="K18" s="57"/>
      <c r="L18" s="16"/>
      <c r="M18" s="13">
        <v>0</v>
      </c>
      <c r="N18" s="37">
        <v>0</v>
      </c>
      <c r="O18" s="36">
        <v>0</v>
      </c>
      <c r="P18" s="38"/>
      <c r="Q18" s="35">
        <v>0</v>
      </c>
      <c r="R18" s="39"/>
      <c r="S18" s="43">
        <f t="shared" si="1"/>
        <v>0</v>
      </c>
    </row>
    <row r="19" spans="1:23" ht="13" x14ac:dyDescent="0.15">
      <c r="A19" s="15"/>
      <c r="B19" s="16"/>
      <c r="C19" s="13">
        <v>0</v>
      </c>
      <c r="D19" s="37">
        <v>0</v>
      </c>
      <c r="E19" s="13">
        <v>0</v>
      </c>
      <c r="F19" s="38"/>
      <c r="G19" s="35">
        <v>0</v>
      </c>
      <c r="H19" s="38"/>
      <c r="I19" s="55">
        <f t="shared" si="0"/>
        <v>0</v>
      </c>
      <c r="J19" s="106"/>
      <c r="K19" s="57"/>
      <c r="L19" s="16"/>
      <c r="M19" s="13">
        <v>0</v>
      </c>
      <c r="N19" s="37">
        <v>0</v>
      </c>
      <c r="O19" s="36">
        <v>0</v>
      </c>
      <c r="P19" s="38"/>
      <c r="Q19" s="35">
        <v>0</v>
      </c>
      <c r="R19" s="39"/>
      <c r="S19" s="43">
        <f t="shared" si="1"/>
        <v>0</v>
      </c>
    </row>
    <row r="20" spans="1:23" ht="13" x14ac:dyDescent="0.15">
      <c r="A20" s="15"/>
      <c r="B20" s="16"/>
      <c r="C20" s="13">
        <v>0</v>
      </c>
      <c r="D20" s="37">
        <v>0</v>
      </c>
      <c r="E20" s="13">
        <v>0</v>
      </c>
      <c r="F20" s="38"/>
      <c r="G20" s="35">
        <v>0</v>
      </c>
      <c r="H20" s="38"/>
      <c r="I20" s="55">
        <f t="shared" si="0"/>
        <v>0</v>
      </c>
      <c r="J20" s="106"/>
      <c r="K20" s="57"/>
      <c r="L20" s="16"/>
      <c r="M20" s="13">
        <v>0</v>
      </c>
      <c r="N20" s="37">
        <v>0</v>
      </c>
      <c r="O20" s="36">
        <v>0</v>
      </c>
      <c r="P20" s="38"/>
      <c r="Q20" s="35">
        <v>0</v>
      </c>
      <c r="R20" s="39"/>
      <c r="S20" s="43">
        <f t="shared" si="1"/>
        <v>0</v>
      </c>
    </row>
    <row r="21" spans="1:23" ht="13" x14ac:dyDescent="0.15">
      <c r="A21" s="15"/>
      <c r="B21" s="16"/>
      <c r="C21" s="13">
        <v>0</v>
      </c>
      <c r="D21" s="37">
        <v>0</v>
      </c>
      <c r="E21" s="13">
        <v>0</v>
      </c>
      <c r="F21" s="38"/>
      <c r="G21" s="35">
        <v>0</v>
      </c>
      <c r="H21" s="38"/>
      <c r="I21" s="55">
        <f t="shared" si="0"/>
        <v>0</v>
      </c>
      <c r="J21" s="106"/>
      <c r="K21" s="57"/>
      <c r="L21" s="16"/>
      <c r="M21" s="13">
        <v>0</v>
      </c>
      <c r="N21" s="37">
        <v>0</v>
      </c>
      <c r="O21" s="36">
        <v>0</v>
      </c>
      <c r="P21" s="38"/>
      <c r="Q21" s="35">
        <v>0</v>
      </c>
      <c r="R21" s="39"/>
      <c r="S21" s="43">
        <f t="shared" si="1"/>
        <v>0</v>
      </c>
    </row>
    <row r="22" spans="1:23" ht="13" x14ac:dyDescent="0.15">
      <c r="A22" s="15"/>
      <c r="B22" s="16"/>
      <c r="C22" s="13">
        <v>0</v>
      </c>
      <c r="D22" s="37">
        <v>0</v>
      </c>
      <c r="E22" s="13">
        <v>0</v>
      </c>
      <c r="F22" s="38"/>
      <c r="G22" s="35">
        <v>0</v>
      </c>
      <c r="H22" s="38"/>
      <c r="I22" s="55">
        <f t="shared" si="0"/>
        <v>0</v>
      </c>
      <c r="J22" s="106"/>
      <c r="K22" s="57"/>
      <c r="L22" s="16"/>
      <c r="M22" s="13">
        <v>0</v>
      </c>
      <c r="N22" s="37">
        <v>0</v>
      </c>
      <c r="O22" s="36">
        <v>0</v>
      </c>
      <c r="P22" s="38"/>
      <c r="Q22" s="35">
        <v>0</v>
      </c>
      <c r="R22" s="39"/>
      <c r="S22" s="43">
        <f t="shared" si="1"/>
        <v>0</v>
      </c>
    </row>
    <row r="23" spans="1:23" ht="13" x14ac:dyDescent="0.15">
      <c r="A23" s="15"/>
      <c r="B23" s="16"/>
      <c r="C23" s="13">
        <v>0</v>
      </c>
      <c r="D23" s="37">
        <v>0</v>
      </c>
      <c r="E23" s="13">
        <v>0</v>
      </c>
      <c r="F23" s="38"/>
      <c r="G23" s="35">
        <v>0</v>
      </c>
      <c r="H23" s="38"/>
      <c r="I23" s="55">
        <f t="shared" si="0"/>
        <v>0</v>
      </c>
      <c r="J23" s="106"/>
      <c r="K23" s="57"/>
      <c r="L23" s="16"/>
      <c r="M23" s="13">
        <v>0</v>
      </c>
      <c r="N23" s="37">
        <v>0</v>
      </c>
      <c r="O23" s="36">
        <v>0</v>
      </c>
      <c r="P23" s="38"/>
      <c r="Q23" s="35">
        <v>0</v>
      </c>
      <c r="R23" s="39"/>
      <c r="S23" s="43">
        <f t="shared" si="1"/>
        <v>0</v>
      </c>
    </row>
    <row r="24" spans="1:23" ht="13" x14ac:dyDescent="0.15">
      <c r="A24" s="15"/>
      <c r="B24" s="16"/>
      <c r="C24" s="13">
        <v>0</v>
      </c>
      <c r="D24" s="37">
        <v>0</v>
      </c>
      <c r="E24" s="13">
        <v>0</v>
      </c>
      <c r="F24" s="38"/>
      <c r="G24" s="35">
        <v>0</v>
      </c>
      <c r="H24" s="38"/>
      <c r="I24" s="55">
        <f t="shared" si="0"/>
        <v>0</v>
      </c>
      <c r="J24" s="106"/>
      <c r="K24" s="57"/>
      <c r="L24" s="16"/>
      <c r="M24" s="13">
        <v>0</v>
      </c>
      <c r="N24" s="37">
        <v>0</v>
      </c>
      <c r="O24" s="36">
        <v>0</v>
      </c>
      <c r="P24" s="38"/>
      <c r="Q24" s="35">
        <v>0</v>
      </c>
      <c r="R24" s="39"/>
      <c r="S24" s="43">
        <f t="shared" si="1"/>
        <v>0</v>
      </c>
    </row>
    <row r="25" spans="1:23" ht="13" x14ac:dyDescent="0.15">
      <c r="A25" s="15"/>
      <c r="B25" s="16"/>
      <c r="C25" s="13">
        <v>0</v>
      </c>
      <c r="D25" s="37">
        <v>0</v>
      </c>
      <c r="E25" s="13">
        <v>0</v>
      </c>
      <c r="F25" s="38"/>
      <c r="G25" s="35">
        <v>0</v>
      </c>
      <c r="H25" s="38"/>
      <c r="I25" s="55">
        <f t="shared" si="0"/>
        <v>0</v>
      </c>
      <c r="J25" s="106"/>
      <c r="K25" s="57"/>
      <c r="L25" s="16"/>
      <c r="M25" s="13">
        <v>0</v>
      </c>
      <c r="N25" s="37">
        <v>0</v>
      </c>
      <c r="O25" s="36">
        <v>0</v>
      </c>
      <c r="P25" s="38"/>
      <c r="Q25" s="35">
        <v>0</v>
      </c>
      <c r="R25" s="39"/>
      <c r="S25" s="43">
        <f t="shared" si="1"/>
        <v>0</v>
      </c>
    </row>
    <row r="26" spans="1:23" ht="13" x14ac:dyDescent="0.15">
      <c r="A26" s="15"/>
      <c r="B26" s="16"/>
      <c r="C26" s="13">
        <v>0</v>
      </c>
      <c r="D26" s="37">
        <v>0</v>
      </c>
      <c r="E26" s="13">
        <v>0</v>
      </c>
      <c r="F26" s="38"/>
      <c r="G26" s="35">
        <v>0</v>
      </c>
      <c r="H26" s="38"/>
      <c r="I26" s="55">
        <f t="shared" si="0"/>
        <v>0</v>
      </c>
      <c r="J26" s="106"/>
      <c r="K26" s="57"/>
      <c r="L26" s="16"/>
      <c r="M26" s="13">
        <v>0</v>
      </c>
      <c r="N26" s="37">
        <v>0</v>
      </c>
      <c r="O26" s="36">
        <v>0</v>
      </c>
      <c r="P26" s="38"/>
      <c r="Q26" s="35">
        <v>0</v>
      </c>
      <c r="R26" s="39"/>
      <c r="S26" s="43">
        <f t="shared" si="1"/>
        <v>0</v>
      </c>
    </row>
    <row r="27" spans="1:23" ht="13" x14ac:dyDescent="0.15">
      <c r="A27" s="15"/>
      <c r="B27" s="16"/>
      <c r="C27" s="13">
        <v>0</v>
      </c>
      <c r="D27" s="37">
        <v>0</v>
      </c>
      <c r="E27" s="13">
        <v>0</v>
      </c>
      <c r="F27" s="38"/>
      <c r="G27" s="35">
        <v>0</v>
      </c>
      <c r="H27" s="38"/>
      <c r="I27" s="55">
        <f t="shared" si="0"/>
        <v>0</v>
      </c>
      <c r="J27" s="106"/>
      <c r="K27" s="57"/>
      <c r="L27" s="16"/>
      <c r="M27" s="13">
        <v>0</v>
      </c>
      <c r="N27" s="37">
        <v>0</v>
      </c>
      <c r="O27" s="36">
        <v>0</v>
      </c>
      <c r="P27" s="38"/>
      <c r="Q27" s="35">
        <v>0</v>
      </c>
      <c r="R27" s="39"/>
      <c r="S27" s="43">
        <f t="shared" si="1"/>
        <v>0</v>
      </c>
    </row>
    <row r="28" spans="1:23" ht="13" customHeight="1" x14ac:dyDescent="0.15">
      <c r="A28" s="15"/>
      <c r="B28" s="16"/>
      <c r="C28" s="13">
        <v>0</v>
      </c>
      <c r="D28" s="37">
        <v>0</v>
      </c>
      <c r="E28" s="13">
        <v>0</v>
      </c>
      <c r="F28" s="38"/>
      <c r="G28" s="35">
        <v>0</v>
      </c>
      <c r="H28" s="38"/>
      <c r="I28" s="55">
        <f t="shared" si="0"/>
        <v>0</v>
      </c>
      <c r="J28" s="106"/>
      <c r="K28" s="57"/>
      <c r="L28" s="16"/>
      <c r="M28" s="13">
        <v>0</v>
      </c>
      <c r="N28" s="37">
        <v>0</v>
      </c>
      <c r="O28" s="36">
        <v>0</v>
      </c>
      <c r="P28" s="38"/>
      <c r="Q28" s="35">
        <v>0</v>
      </c>
      <c r="R28" s="39"/>
      <c r="S28" s="43">
        <f t="shared" si="1"/>
        <v>0</v>
      </c>
      <c r="U28" s="112" t="s">
        <v>35</v>
      </c>
      <c r="V28" s="112"/>
      <c r="W28" s="112"/>
    </row>
    <row r="29" spans="1:23" ht="14" customHeight="1" x14ac:dyDescent="0.15">
      <c r="A29" s="15"/>
      <c r="B29" s="16"/>
      <c r="C29" s="13">
        <v>0</v>
      </c>
      <c r="D29" s="37">
        <v>0</v>
      </c>
      <c r="E29" s="13">
        <v>0</v>
      </c>
      <c r="F29" s="38"/>
      <c r="G29" s="35">
        <v>0</v>
      </c>
      <c r="H29" s="38"/>
      <c r="I29" s="55">
        <f t="shared" si="0"/>
        <v>0</v>
      </c>
      <c r="J29" s="106"/>
      <c r="K29" s="57"/>
      <c r="L29" s="16"/>
      <c r="M29" s="13">
        <v>0</v>
      </c>
      <c r="N29" s="37">
        <v>0</v>
      </c>
      <c r="O29" s="36">
        <v>0</v>
      </c>
      <c r="P29" s="38"/>
      <c r="Q29" s="35">
        <v>0</v>
      </c>
      <c r="R29" s="39"/>
      <c r="S29" s="43">
        <f t="shared" si="1"/>
        <v>0</v>
      </c>
      <c r="U29" s="99" t="s">
        <v>36</v>
      </c>
      <c r="V29" s="99"/>
      <c r="W29" s="99"/>
    </row>
    <row r="30" spans="1:23" ht="13" x14ac:dyDescent="0.15">
      <c r="A30" s="15"/>
      <c r="B30" s="16"/>
      <c r="C30" s="13">
        <v>0</v>
      </c>
      <c r="D30" s="37">
        <v>0</v>
      </c>
      <c r="E30" s="13">
        <v>0</v>
      </c>
      <c r="F30" s="38"/>
      <c r="G30" s="35">
        <v>0</v>
      </c>
      <c r="H30" s="38"/>
      <c r="I30" s="55">
        <f t="shared" si="0"/>
        <v>0</v>
      </c>
      <c r="J30" s="106"/>
      <c r="K30" s="57"/>
      <c r="L30" s="16"/>
      <c r="M30" s="13">
        <v>0</v>
      </c>
      <c r="N30" s="37">
        <v>0</v>
      </c>
      <c r="O30" s="36">
        <v>0</v>
      </c>
      <c r="P30" s="38"/>
      <c r="Q30" s="35">
        <v>0</v>
      </c>
      <c r="R30" s="39"/>
      <c r="S30" s="43">
        <f t="shared" si="1"/>
        <v>0</v>
      </c>
      <c r="U30" s="99"/>
      <c r="V30" s="99"/>
      <c r="W30" s="99"/>
    </row>
    <row r="31" spans="1:23" ht="13" x14ac:dyDescent="0.15">
      <c r="A31" s="15"/>
      <c r="B31" s="16"/>
      <c r="C31" s="13">
        <v>0</v>
      </c>
      <c r="D31" s="37">
        <v>0</v>
      </c>
      <c r="E31" s="13">
        <v>0</v>
      </c>
      <c r="F31" s="38"/>
      <c r="G31" s="35">
        <v>0</v>
      </c>
      <c r="H31" s="38"/>
      <c r="I31" s="55">
        <f t="shared" si="0"/>
        <v>0</v>
      </c>
      <c r="J31" s="106"/>
      <c r="K31" s="57"/>
      <c r="L31" s="16"/>
      <c r="M31" s="13">
        <v>0</v>
      </c>
      <c r="N31" s="37">
        <v>0</v>
      </c>
      <c r="O31" s="36">
        <v>0</v>
      </c>
      <c r="P31" s="38"/>
      <c r="Q31" s="35">
        <v>0</v>
      </c>
      <c r="R31" s="39"/>
      <c r="S31" s="43">
        <f t="shared" si="1"/>
        <v>0</v>
      </c>
      <c r="U31" s="99"/>
      <c r="V31" s="99"/>
      <c r="W31" s="99"/>
    </row>
    <row r="32" spans="1:23" ht="13" x14ac:dyDescent="0.15">
      <c r="A32" s="15"/>
      <c r="B32" s="16"/>
      <c r="C32" s="13">
        <v>0</v>
      </c>
      <c r="D32" s="37">
        <v>0</v>
      </c>
      <c r="E32" s="13">
        <v>0</v>
      </c>
      <c r="F32" s="38"/>
      <c r="G32" s="35">
        <v>0</v>
      </c>
      <c r="H32" s="38"/>
      <c r="I32" s="55">
        <f t="shared" si="0"/>
        <v>0</v>
      </c>
      <c r="J32" s="106"/>
      <c r="K32" s="57"/>
      <c r="L32" s="16"/>
      <c r="M32" s="13">
        <v>0</v>
      </c>
      <c r="N32" s="37">
        <v>0</v>
      </c>
      <c r="O32" s="36">
        <v>0</v>
      </c>
      <c r="P32" s="38"/>
      <c r="Q32" s="35">
        <v>0</v>
      </c>
      <c r="R32" s="39"/>
      <c r="S32" s="43">
        <f t="shared" si="1"/>
        <v>0</v>
      </c>
      <c r="U32" s="99"/>
      <c r="V32" s="99"/>
      <c r="W32" s="99"/>
    </row>
    <row r="33" spans="1:23" ht="13" x14ac:dyDescent="0.15">
      <c r="A33" s="15"/>
      <c r="B33" s="16"/>
      <c r="C33" s="13">
        <v>0</v>
      </c>
      <c r="D33" s="37">
        <v>0</v>
      </c>
      <c r="E33" s="13">
        <v>0</v>
      </c>
      <c r="F33" s="38"/>
      <c r="G33" s="35">
        <v>0</v>
      </c>
      <c r="H33" s="38"/>
      <c r="I33" s="55">
        <f t="shared" si="0"/>
        <v>0</v>
      </c>
      <c r="J33" s="106"/>
      <c r="K33" s="57"/>
      <c r="L33" s="16"/>
      <c r="M33" s="13">
        <v>0</v>
      </c>
      <c r="N33" s="37">
        <v>0</v>
      </c>
      <c r="O33" s="36">
        <v>0</v>
      </c>
      <c r="P33" s="38"/>
      <c r="Q33" s="35">
        <v>0</v>
      </c>
      <c r="R33" s="39"/>
      <c r="S33" s="43">
        <f t="shared" si="1"/>
        <v>0</v>
      </c>
      <c r="U33" s="99"/>
      <c r="V33" s="99"/>
      <c r="W33" s="99"/>
    </row>
    <row r="34" spans="1:23" ht="13" x14ac:dyDescent="0.15">
      <c r="A34" s="15"/>
      <c r="B34" s="16"/>
      <c r="C34" s="13">
        <v>0</v>
      </c>
      <c r="D34" s="37">
        <v>0</v>
      </c>
      <c r="E34" s="13">
        <v>0</v>
      </c>
      <c r="F34" s="38"/>
      <c r="G34" s="35">
        <v>0</v>
      </c>
      <c r="H34" s="38"/>
      <c r="I34" s="55">
        <f t="shared" si="0"/>
        <v>0</v>
      </c>
      <c r="J34" s="106"/>
      <c r="K34" s="57"/>
      <c r="L34" s="16"/>
      <c r="M34" s="13">
        <v>0</v>
      </c>
      <c r="N34" s="37">
        <v>0</v>
      </c>
      <c r="O34" s="36">
        <v>0</v>
      </c>
      <c r="P34" s="38"/>
      <c r="Q34" s="35">
        <v>0</v>
      </c>
      <c r="R34" s="39"/>
      <c r="S34" s="43">
        <f t="shared" si="1"/>
        <v>0</v>
      </c>
      <c r="U34" s="99"/>
      <c r="V34" s="99"/>
      <c r="W34" s="99"/>
    </row>
    <row r="35" spans="1:23" ht="13" x14ac:dyDescent="0.15">
      <c r="A35" s="15"/>
      <c r="B35" s="16"/>
      <c r="C35" s="13">
        <v>0</v>
      </c>
      <c r="D35" s="37">
        <v>0</v>
      </c>
      <c r="E35" s="13">
        <v>0</v>
      </c>
      <c r="F35" s="38"/>
      <c r="G35" s="35">
        <v>0</v>
      </c>
      <c r="H35" s="38"/>
      <c r="I35" s="55">
        <f t="shared" si="0"/>
        <v>0</v>
      </c>
      <c r="J35" s="106"/>
      <c r="K35" s="57"/>
      <c r="L35" s="16"/>
      <c r="M35" s="13">
        <v>0</v>
      </c>
      <c r="N35" s="37">
        <v>0</v>
      </c>
      <c r="O35" s="36">
        <v>0</v>
      </c>
      <c r="P35" s="38"/>
      <c r="Q35" s="35">
        <v>0</v>
      </c>
      <c r="R35" s="39"/>
      <c r="S35" s="43">
        <f t="shared" si="1"/>
        <v>0</v>
      </c>
      <c r="U35" s="99"/>
      <c r="V35" s="99"/>
      <c r="W35" s="99"/>
    </row>
    <row r="36" spans="1:23" ht="13" x14ac:dyDescent="0.15">
      <c r="A36" s="15"/>
      <c r="B36" s="16"/>
      <c r="C36" s="13">
        <v>0</v>
      </c>
      <c r="D36" s="37">
        <v>0</v>
      </c>
      <c r="E36" s="13">
        <v>0</v>
      </c>
      <c r="F36" s="38"/>
      <c r="G36" s="35">
        <v>0</v>
      </c>
      <c r="H36" s="38"/>
      <c r="I36" s="55">
        <f t="shared" si="0"/>
        <v>0</v>
      </c>
      <c r="J36" s="106"/>
      <c r="K36" s="57"/>
      <c r="L36" s="16"/>
      <c r="M36" s="13">
        <v>0</v>
      </c>
      <c r="N36" s="37">
        <v>0</v>
      </c>
      <c r="O36" s="36">
        <v>0</v>
      </c>
      <c r="P36" s="38"/>
      <c r="Q36" s="35">
        <v>0</v>
      </c>
      <c r="R36" s="39"/>
      <c r="S36" s="43">
        <f t="shared" si="1"/>
        <v>0</v>
      </c>
    </row>
    <row r="37" spans="1:23" ht="13" x14ac:dyDescent="0.15">
      <c r="A37" s="15"/>
      <c r="B37" s="16"/>
      <c r="C37" s="13">
        <v>0</v>
      </c>
      <c r="D37" s="37">
        <v>0</v>
      </c>
      <c r="E37" s="13">
        <v>0</v>
      </c>
      <c r="F37" s="38"/>
      <c r="G37" s="35">
        <v>0</v>
      </c>
      <c r="H37" s="38"/>
      <c r="I37" s="55">
        <f t="shared" si="0"/>
        <v>0</v>
      </c>
      <c r="J37" s="106"/>
      <c r="K37" s="57"/>
      <c r="L37" s="16"/>
      <c r="M37" s="13">
        <v>0</v>
      </c>
      <c r="N37" s="37">
        <v>0</v>
      </c>
      <c r="O37" s="36">
        <v>0</v>
      </c>
      <c r="P37" s="38"/>
      <c r="Q37" s="35">
        <v>0</v>
      </c>
      <c r="R37" s="39"/>
      <c r="S37" s="43">
        <f t="shared" si="1"/>
        <v>0</v>
      </c>
    </row>
    <row r="38" spans="1:23" ht="13" x14ac:dyDescent="0.15">
      <c r="A38" s="15"/>
      <c r="B38" s="16"/>
      <c r="C38" s="13">
        <v>0</v>
      </c>
      <c r="D38" s="37">
        <v>0</v>
      </c>
      <c r="E38" s="13">
        <v>0</v>
      </c>
      <c r="F38" s="38"/>
      <c r="G38" s="35">
        <v>0</v>
      </c>
      <c r="H38" s="38"/>
      <c r="I38" s="55">
        <f t="shared" si="0"/>
        <v>0</v>
      </c>
      <c r="J38" s="106"/>
      <c r="K38" s="57"/>
      <c r="L38" s="16"/>
      <c r="M38" s="13">
        <v>0</v>
      </c>
      <c r="N38" s="37">
        <v>0</v>
      </c>
      <c r="O38" s="36">
        <v>0</v>
      </c>
      <c r="P38" s="38"/>
      <c r="Q38" s="35">
        <v>0</v>
      </c>
      <c r="R38" s="39"/>
      <c r="S38" s="43">
        <f t="shared" si="1"/>
        <v>0</v>
      </c>
    </row>
    <row r="39" spans="1:23" ht="13" x14ac:dyDescent="0.15">
      <c r="A39" s="15"/>
      <c r="B39" s="16"/>
      <c r="C39" s="13">
        <v>0</v>
      </c>
      <c r="D39" s="37">
        <v>0</v>
      </c>
      <c r="E39" s="13">
        <v>0</v>
      </c>
      <c r="F39" s="38"/>
      <c r="G39" s="35">
        <v>0</v>
      </c>
      <c r="H39" s="38"/>
      <c r="I39" s="55">
        <f t="shared" si="0"/>
        <v>0</v>
      </c>
      <c r="J39" s="106"/>
      <c r="K39" s="57"/>
      <c r="L39" s="16"/>
      <c r="M39" s="13">
        <v>0</v>
      </c>
      <c r="N39" s="37">
        <v>0</v>
      </c>
      <c r="O39" s="36">
        <v>0</v>
      </c>
      <c r="P39" s="38"/>
      <c r="Q39" s="35">
        <v>0</v>
      </c>
      <c r="R39" s="39"/>
      <c r="S39" s="43">
        <f t="shared" si="1"/>
        <v>0</v>
      </c>
    </row>
    <row r="40" spans="1:23" ht="13" x14ac:dyDescent="0.15">
      <c r="A40" s="15"/>
      <c r="B40" s="16"/>
      <c r="C40" s="13">
        <v>0</v>
      </c>
      <c r="D40" s="37">
        <v>0</v>
      </c>
      <c r="E40" s="13">
        <v>0</v>
      </c>
      <c r="F40" s="38"/>
      <c r="G40" s="35">
        <v>0</v>
      </c>
      <c r="H40" s="38"/>
      <c r="I40" s="55">
        <f t="shared" si="0"/>
        <v>0</v>
      </c>
      <c r="J40" s="106"/>
      <c r="K40" s="57"/>
      <c r="L40" s="16"/>
      <c r="M40" s="13">
        <v>0</v>
      </c>
      <c r="N40" s="37">
        <v>0</v>
      </c>
      <c r="O40" s="36">
        <v>0</v>
      </c>
      <c r="P40" s="38"/>
      <c r="Q40" s="35">
        <v>0</v>
      </c>
      <c r="R40" s="39"/>
      <c r="S40" s="43">
        <f t="shared" si="1"/>
        <v>0</v>
      </c>
    </row>
    <row r="41" spans="1:23" ht="13" x14ac:dyDescent="0.15">
      <c r="A41" s="15"/>
      <c r="B41" s="16"/>
      <c r="C41" s="13">
        <v>0</v>
      </c>
      <c r="D41" s="37">
        <v>0</v>
      </c>
      <c r="E41" s="13">
        <v>0</v>
      </c>
      <c r="F41" s="38"/>
      <c r="G41" s="35">
        <v>0</v>
      </c>
      <c r="H41" s="38"/>
      <c r="I41" s="55">
        <f t="shared" si="0"/>
        <v>0</v>
      </c>
      <c r="J41" s="106"/>
      <c r="K41" s="57"/>
      <c r="L41" s="16"/>
      <c r="M41" s="13">
        <v>0</v>
      </c>
      <c r="N41" s="37">
        <v>0</v>
      </c>
      <c r="O41" s="36">
        <v>0</v>
      </c>
      <c r="P41" s="38"/>
      <c r="Q41" s="35">
        <v>0</v>
      </c>
      <c r="R41" s="39"/>
      <c r="S41" s="43">
        <f t="shared" si="1"/>
        <v>0</v>
      </c>
    </row>
    <row r="42" spans="1:23" ht="13" x14ac:dyDescent="0.15">
      <c r="A42" s="15"/>
      <c r="B42" s="16"/>
      <c r="C42" s="13">
        <v>0</v>
      </c>
      <c r="D42" s="37">
        <v>0</v>
      </c>
      <c r="E42" s="13">
        <v>0</v>
      </c>
      <c r="F42" s="38"/>
      <c r="G42" s="35">
        <v>0</v>
      </c>
      <c r="H42" s="38"/>
      <c r="I42" s="55">
        <f t="shared" si="0"/>
        <v>0</v>
      </c>
      <c r="J42" s="106"/>
      <c r="K42" s="57"/>
      <c r="L42" s="16"/>
      <c r="M42" s="13">
        <v>0</v>
      </c>
      <c r="N42" s="37">
        <v>0</v>
      </c>
      <c r="O42" s="36">
        <v>0</v>
      </c>
      <c r="P42" s="38"/>
      <c r="Q42" s="35">
        <v>0</v>
      </c>
      <c r="R42" s="39"/>
      <c r="S42" s="43">
        <f t="shared" si="1"/>
        <v>0</v>
      </c>
    </row>
    <row r="43" spans="1:23" ht="13" x14ac:dyDescent="0.15">
      <c r="A43" s="15"/>
      <c r="B43" s="16"/>
      <c r="C43" s="13">
        <v>0</v>
      </c>
      <c r="D43" s="37">
        <v>0</v>
      </c>
      <c r="E43" s="13">
        <v>0</v>
      </c>
      <c r="F43" s="38"/>
      <c r="G43" s="35">
        <v>0</v>
      </c>
      <c r="H43" s="38"/>
      <c r="I43" s="55">
        <f t="shared" si="0"/>
        <v>0</v>
      </c>
      <c r="J43" s="106"/>
      <c r="K43" s="57"/>
      <c r="L43" s="16"/>
      <c r="M43" s="13">
        <v>0</v>
      </c>
      <c r="N43" s="37">
        <v>0</v>
      </c>
      <c r="O43" s="36">
        <v>0</v>
      </c>
      <c r="P43" s="38"/>
      <c r="Q43" s="35">
        <v>0</v>
      </c>
      <c r="R43" s="39"/>
      <c r="S43" s="43">
        <f t="shared" si="1"/>
        <v>0</v>
      </c>
    </row>
    <row r="44" spans="1:23" ht="13" x14ac:dyDescent="0.15">
      <c r="A44" s="15"/>
      <c r="B44" s="17"/>
      <c r="C44" s="13">
        <v>0</v>
      </c>
      <c r="D44" s="40">
        <v>0</v>
      </c>
      <c r="E44" s="13">
        <v>0</v>
      </c>
      <c r="F44" s="41"/>
      <c r="G44" s="35">
        <v>0</v>
      </c>
      <c r="H44" s="41"/>
      <c r="I44" s="55">
        <f t="shared" si="0"/>
        <v>0</v>
      </c>
      <c r="J44" s="107"/>
      <c r="K44" s="57"/>
      <c r="L44" s="17"/>
      <c r="M44" s="13">
        <v>0</v>
      </c>
      <c r="N44" s="40">
        <v>0</v>
      </c>
      <c r="O44" s="36">
        <v>0</v>
      </c>
      <c r="P44" s="41"/>
      <c r="Q44" s="35">
        <v>0</v>
      </c>
      <c r="R44" s="42"/>
      <c r="S44" s="43">
        <f t="shared" si="1"/>
        <v>0</v>
      </c>
    </row>
    <row r="45" spans="1:23" ht="15.75" customHeight="1" x14ac:dyDescent="0.15">
      <c r="A45" s="28"/>
      <c r="B45" s="28"/>
      <c r="C45" s="28"/>
      <c r="D45" s="28"/>
      <c r="E45" s="28"/>
      <c r="F45" s="28"/>
      <c r="G45" s="28"/>
      <c r="H45" s="28"/>
      <c r="I45" s="28"/>
      <c r="J45" s="28"/>
      <c r="S45" s="28"/>
    </row>
    <row r="46" spans="1:23" ht="15.75" customHeight="1" x14ac:dyDescent="0.15">
      <c r="A46" s="28"/>
      <c r="B46" s="28"/>
      <c r="C46" s="28"/>
      <c r="D46" s="28"/>
      <c r="E46" s="28"/>
      <c r="F46" s="28"/>
      <c r="G46" s="28"/>
      <c r="H46" s="28"/>
      <c r="I46" s="28"/>
      <c r="J46" s="28"/>
    </row>
  </sheetData>
  <mergeCells count="14">
    <mergeCell ref="U33:W33"/>
    <mergeCell ref="U34:W34"/>
    <mergeCell ref="U35:W35"/>
    <mergeCell ref="U28:W28"/>
    <mergeCell ref="U29:W29"/>
    <mergeCell ref="U30:W30"/>
    <mergeCell ref="U31:W31"/>
    <mergeCell ref="U32:W32"/>
    <mergeCell ref="A1:S1"/>
    <mergeCell ref="K3:S3"/>
    <mergeCell ref="R2:S2"/>
    <mergeCell ref="J3:J44"/>
    <mergeCell ref="I2:J2"/>
    <mergeCell ref="A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51" sqref="G51"/>
    </sheetView>
  </sheetViews>
  <sheetFormatPr baseColWidth="10" defaultColWidth="14.5" defaultRowHeight="15.75" customHeight="1" x14ac:dyDescent="0.15"/>
  <sheetData>
    <row r="1" spans="1:4" ht="15.75" customHeight="1" x14ac:dyDescent="0.15">
      <c r="A1" s="113" t="s">
        <v>29</v>
      </c>
      <c r="B1" s="114"/>
      <c r="C1" s="114"/>
      <c r="D1" s="115"/>
    </row>
    <row r="2" spans="1:4" ht="15.75" customHeight="1" x14ac:dyDescent="0.15">
      <c r="A2" s="18" t="s">
        <v>28</v>
      </c>
      <c r="B2" s="18" t="s">
        <v>25</v>
      </c>
      <c r="C2" s="18" t="s">
        <v>26</v>
      </c>
      <c r="D2" s="19" t="s">
        <v>27</v>
      </c>
    </row>
    <row r="3" spans="1:4" ht="15.75" customHeight="1" x14ac:dyDescent="0.15">
      <c r="A3" s="20">
        <v>1</v>
      </c>
      <c r="B3" s="11"/>
      <c r="C3" s="27"/>
      <c r="D3" s="22">
        <v>0</v>
      </c>
    </row>
    <row r="4" spans="1:4" ht="15.75" customHeight="1" x14ac:dyDescent="0.15">
      <c r="A4" s="20">
        <v>2</v>
      </c>
      <c r="B4" s="11"/>
      <c r="C4" s="27"/>
      <c r="D4" s="22">
        <v>0</v>
      </c>
    </row>
    <row r="5" spans="1:4" ht="15.75" customHeight="1" x14ac:dyDescent="0.15">
      <c r="A5" s="20">
        <v>3</v>
      </c>
      <c r="B5" s="11"/>
      <c r="C5" s="27"/>
      <c r="D5" s="22">
        <v>0</v>
      </c>
    </row>
    <row r="6" spans="1:4" ht="15.75" customHeight="1" x14ac:dyDescent="0.15">
      <c r="A6" s="20">
        <v>4</v>
      </c>
      <c r="B6" s="11"/>
      <c r="C6" s="27"/>
      <c r="D6" s="22">
        <v>0</v>
      </c>
    </row>
    <row r="7" spans="1:4" ht="15.75" customHeight="1" x14ac:dyDescent="0.15">
      <c r="A7" s="20">
        <v>5</v>
      </c>
      <c r="B7" s="11"/>
      <c r="C7" s="27"/>
      <c r="D7" s="22">
        <v>0</v>
      </c>
    </row>
    <row r="8" spans="1:4" ht="15.75" customHeight="1" x14ac:dyDescent="0.15">
      <c r="A8" s="20">
        <v>6</v>
      </c>
      <c r="B8" s="11"/>
      <c r="C8" s="27"/>
      <c r="D8" s="22">
        <v>0</v>
      </c>
    </row>
    <row r="9" spans="1:4" ht="15.75" customHeight="1" x14ac:dyDescent="0.15">
      <c r="A9" s="20">
        <v>7</v>
      </c>
      <c r="B9" s="11"/>
      <c r="C9" s="27"/>
      <c r="D9" s="22">
        <v>0</v>
      </c>
    </row>
    <row r="10" spans="1:4" ht="15.75" customHeight="1" x14ac:dyDescent="0.15">
      <c r="A10" s="20">
        <v>8</v>
      </c>
      <c r="B10" s="11"/>
      <c r="C10" s="21"/>
      <c r="D10" s="22">
        <v>0</v>
      </c>
    </row>
    <row r="11" spans="1:4" ht="15.75" customHeight="1" x14ac:dyDescent="0.15">
      <c r="A11" s="20">
        <v>9</v>
      </c>
      <c r="B11" s="11"/>
      <c r="C11" s="21"/>
      <c r="D11" s="22">
        <v>0</v>
      </c>
    </row>
    <row r="12" spans="1:4" ht="15.75" customHeight="1" x14ac:dyDescent="0.15">
      <c r="A12" s="20">
        <v>10</v>
      </c>
      <c r="B12" s="7"/>
      <c r="C12" s="21"/>
      <c r="D12" s="22">
        <v>0</v>
      </c>
    </row>
    <row r="13" spans="1:4" ht="15.75" customHeight="1" x14ac:dyDescent="0.15">
      <c r="A13" s="20">
        <v>11</v>
      </c>
      <c r="B13" s="7"/>
      <c r="C13" s="21"/>
      <c r="D13" s="22">
        <v>0</v>
      </c>
    </row>
    <row r="14" spans="1:4" ht="15.75" customHeight="1" x14ac:dyDescent="0.15">
      <c r="A14" s="20">
        <v>12</v>
      </c>
      <c r="B14" s="7"/>
      <c r="C14" s="21"/>
      <c r="D14" s="22">
        <v>0</v>
      </c>
    </row>
    <row r="15" spans="1:4" ht="15.75" customHeight="1" x14ac:dyDescent="0.15">
      <c r="A15" s="20">
        <v>13</v>
      </c>
      <c r="B15" s="7"/>
      <c r="C15" s="21"/>
      <c r="D15" s="22">
        <v>0</v>
      </c>
    </row>
    <row r="16" spans="1:4" ht="15.75" customHeight="1" x14ac:dyDescent="0.15">
      <c r="A16" s="20">
        <v>14</v>
      </c>
      <c r="B16" s="7"/>
      <c r="C16" s="21"/>
      <c r="D16" s="22">
        <v>0</v>
      </c>
    </row>
    <row r="17" spans="1:12" ht="15.75" customHeight="1" x14ac:dyDescent="0.15">
      <c r="A17" s="20">
        <v>15</v>
      </c>
      <c r="B17" s="7"/>
      <c r="C17" s="21"/>
      <c r="D17" s="22">
        <v>0</v>
      </c>
    </row>
    <row r="18" spans="1:12" ht="15.75" customHeight="1" x14ac:dyDescent="0.15">
      <c r="A18" s="20">
        <v>16</v>
      </c>
      <c r="B18" s="7"/>
      <c r="C18" s="21"/>
      <c r="D18" s="22">
        <v>0</v>
      </c>
    </row>
    <row r="19" spans="1:12" ht="15.75" customHeight="1" x14ac:dyDescent="0.15">
      <c r="A19" s="20">
        <v>17</v>
      </c>
      <c r="B19" s="7"/>
      <c r="C19" s="21"/>
      <c r="D19" s="22">
        <v>0</v>
      </c>
      <c r="J19" s="99" t="s">
        <v>33</v>
      </c>
      <c r="K19" s="99"/>
      <c r="L19" s="99"/>
    </row>
    <row r="20" spans="1:12" ht="15.75" customHeight="1" x14ac:dyDescent="0.15">
      <c r="A20" s="20">
        <v>18</v>
      </c>
      <c r="B20" s="7"/>
      <c r="C20" s="21"/>
      <c r="D20" s="22">
        <v>0</v>
      </c>
      <c r="J20" s="99"/>
      <c r="K20" s="99"/>
      <c r="L20" s="99"/>
    </row>
    <row r="21" spans="1:12" ht="15.75" customHeight="1" x14ac:dyDescent="0.15">
      <c r="A21" s="20">
        <v>19</v>
      </c>
      <c r="B21" s="7"/>
      <c r="C21" s="21"/>
      <c r="D21" s="22">
        <v>0</v>
      </c>
      <c r="J21" s="99"/>
      <c r="K21" s="99"/>
      <c r="L21" s="99"/>
    </row>
    <row r="22" spans="1:12" ht="15.75" customHeight="1" x14ac:dyDescent="0.15">
      <c r="A22" s="20">
        <v>20</v>
      </c>
      <c r="B22" s="7"/>
      <c r="C22" s="21"/>
      <c r="D22" s="22">
        <v>0</v>
      </c>
      <c r="J22" s="99"/>
      <c r="K22" s="99"/>
      <c r="L22" s="99"/>
    </row>
    <row r="23" spans="1:12" ht="15.75" customHeight="1" x14ac:dyDescent="0.15">
      <c r="A23" s="20">
        <v>21</v>
      </c>
      <c r="B23" s="7"/>
      <c r="C23" s="21"/>
      <c r="D23" s="22">
        <v>0</v>
      </c>
      <c r="J23" s="99"/>
      <c r="K23" s="99"/>
      <c r="L23" s="99"/>
    </row>
    <row r="24" spans="1:12" ht="15.75" customHeight="1" x14ac:dyDescent="0.15">
      <c r="A24" s="20">
        <v>22</v>
      </c>
      <c r="B24" s="7"/>
      <c r="C24" s="21"/>
      <c r="D24" s="22">
        <v>0</v>
      </c>
      <c r="J24" s="99"/>
      <c r="K24" s="99"/>
      <c r="L24" s="99"/>
    </row>
    <row r="25" spans="1:12" ht="15.75" customHeight="1" x14ac:dyDescent="0.15">
      <c r="A25" s="20">
        <v>23</v>
      </c>
      <c r="B25" s="7"/>
      <c r="C25" s="21"/>
      <c r="D25" s="22">
        <v>0</v>
      </c>
      <c r="J25" s="99"/>
      <c r="K25" s="99"/>
      <c r="L25" s="99"/>
    </row>
    <row r="26" spans="1:12" ht="15.75" customHeight="1" x14ac:dyDescent="0.15">
      <c r="A26" s="20">
        <v>24</v>
      </c>
      <c r="B26" s="7"/>
      <c r="C26" s="21"/>
      <c r="D26" s="22">
        <v>0</v>
      </c>
      <c r="J26" s="99"/>
      <c r="K26" s="99"/>
      <c r="L26" s="99"/>
    </row>
    <row r="27" spans="1:12" ht="15.75" customHeight="1" x14ac:dyDescent="0.15">
      <c r="A27" s="20">
        <v>25</v>
      </c>
      <c r="B27" s="7"/>
      <c r="C27" s="21"/>
      <c r="D27" s="22">
        <v>0</v>
      </c>
    </row>
    <row r="28" spans="1:12" ht="15.75" customHeight="1" x14ac:dyDescent="0.15">
      <c r="A28" s="20">
        <v>26</v>
      </c>
      <c r="B28" s="7"/>
      <c r="C28" s="21"/>
      <c r="D28" s="22">
        <v>0</v>
      </c>
    </row>
    <row r="29" spans="1:12" ht="15.75" customHeight="1" x14ac:dyDescent="0.15">
      <c r="A29" s="20">
        <v>27</v>
      </c>
      <c r="B29" s="7"/>
      <c r="C29" s="21"/>
      <c r="D29" s="22">
        <v>0</v>
      </c>
    </row>
    <row r="30" spans="1:12" ht="15.75" customHeight="1" x14ac:dyDescent="0.15">
      <c r="A30" s="20">
        <v>28</v>
      </c>
      <c r="B30" s="7"/>
      <c r="C30" s="21"/>
      <c r="D30" s="22">
        <v>0</v>
      </c>
    </row>
    <row r="31" spans="1:12" ht="15.75" customHeight="1" x14ac:dyDescent="0.15">
      <c r="A31" s="20">
        <v>29</v>
      </c>
      <c r="B31" s="7"/>
      <c r="C31" s="21"/>
      <c r="D31" s="22">
        <v>0</v>
      </c>
    </row>
    <row r="32" spans="1:12" ht="15.75" customHeight="1" x14ac:dyDescent="0.15">
      <c r="A32" s="20">
        <v>30</v>
      </c>
      <c r="C32" s="21"/>
      <c r="D32" s="22">
        <v>0</v>
      </c>
    </row>
    <row r="33" spans="1:4" ht="15.75" customHeight="1" x14ac:dyDescent="0.15">
      <c r="A33" s="20">
        <v>31</v>
      </c>
      <c r="C33" s="21"/>
      <c r="D33" s="22">
        <v>0</v>
      </c>
    </row>
    <row r="34" spans="1:4" ht="15.75" customHeight="1" x14ac:dyDescent="0.15">
      <c r="A34" s="20">
        <v>32</v>
      </c>
      <c r="C34" s="21"/>
      <c r="D34" s="22">
        <v>0</v>
      </c>
    </row>
    <row r="35" spans="1:4" ht="15.75" customHeight="1" x14ac:dyDescent="0.15">
      <c r="A35" s="20">
        <v>34</v>
      </c>
      <c r="C35" s="21"/>
      <c r="D35" s="22">
        <v>0</v>
      </c>
    </row>
    <row r="36" spans="1:4" ht="15.75" customHeight="1" x14ac:dyDescent="0.15">
      <c r="A36" s="20">
        <v>35</v>
      </c>
      <c r="C36" s="21"/>
      <c r="D36" s="22">
        <v>0</v>
      </c>
    </row>
    <row r="37" spans="1:4" ht="15.75" customHeight="1" x14ac:dyDescent="0.15">
      <c r="A37" s="23"/>
      <c r="C37" s="24"/>
      <c r="D37" s="25"/>
    </row>
    <row r="38" spans="1:4" ht="15.75" customHeight="1" x14ac:dyDescent="0.15">
      <c r="A38" s="23"/>
      <c r="C38" s="24"/>
      <c r="D38" s="25"/>
    </row>
    <row r="39" spans="1:4" ht="15.75" customHeight="1" x14ac:dyDescent="0.15">
      <c r="A39" s="23"/>
      <c r="C39" s="24"/>
      <c r="D39" s="25"/>
    </row>
    <row r="40" spans="1:4" ht="15.75" customHeight="1" x14ac:dyDescent="0.15">
      <c r="A40" s="23"/>
      <c r="C40" s="24"/>
      <c r="D40" s="25"/>
    </row>
    <row r="41" spans="1:4" ht="15.75" customHeight="1" x14ac:dyDescent="0.15">
      <c r="A41" s="23"/>
      <c r="C41" s="24"/>
      <c r="D41" s="25"/>
    </row>
    <row r="42" spans="1:4" ht="15.75" customHeight="1" x14ac:dyDescent="0.15">
      <c r="A42" s="23"/>
      <c r="C42" s="24"/>
    </row>
  </sheetData>
  <mergeCells count="2">
    <mergeCell ref="A1:D1"/>
    <mergeCell ref="J19:L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workbookViewId="0">
      <selection activeCell="P9" sqref="P9"/>
    </sheetView>
  </sheetViews>
  <sheetFormatPr baseColWidth="10" defaultRowHeight="13" x14ac:dyDescent="0.15"/>
  <cols>
    <col min="1" max="1" width="13.1640625" customWidth="1"/>
    <col min="2" max="2" width="12.83203125" customWidth="1"/>
    <col min="3" max="3" width="21.5" customWidth="1"/>
    <col min="4" max="4" width="12.1640625" customWidth="1"/>
    <col min="5" max="5" width="15.33203125" customWidth="1"/>
    <col min="6" max="6" width="23.83203125" customWidth="1"/>
    <col min="7" max="7" width="20.5" hidden="1" customWidth="1"/>
    <col min="8" max="8" width="0" hidden="1" customWidth="1"/>
    <col min="9" max="9" width="28.83203125" customWidth="1"/>
    <col min="10" max="14" width="0" hidden="1" customWidth="1"/>
  </cols>
  <sheetData>
    <row r="1" spans="1:15" ht="18" x14ac:dyDescent="0.2">
      <c r="A1" s="118" t="s">
        <v>58</v>
      </c>
      <c r="B1" s="119"/>
      <c r="C1" s="119"/>
      <c r="D1" s="119"/>
      <c r="E1" s="119"/>
      <c r="F1" s="119"/>
      <c r="G1" s="119"/>
      <c r="H1" s="119"/>
      <c r="I1" s="119"/>
      <c r="J1" s="11"/>
      <c r="K1" s="11"/>
      <c r="L1" s="11"/>
      <c r="M1" s="11"/>
      <c r="N1" s="11"/>
      <c r="O1" s="11"/>
    </row>
    <row r="2" spans="1:15" ht="48" customHeight="1" x14ac:dyDescent="0.15">
      <c r="A2" s="120" t="s">
        <v>43</v>
      </c>
      <c r="B2" s="119"/>
      <c r="C2" s="119"/>
      <c r="D2" s="119"/>
      <c r="E2" s="119"/>
      <c r="F2" s="119"/>
      <c r="G2" s="119"/>
      <c r="H2" s="119"/>
      <c r="I2" s="119"/>
      <c r="J2" s="11"/>
      <c r="K2" s="11"/>
      <c r="L2" s="11"/>
      <c r="M2" s="11"/>
      <c r="N2" s="11"/>
      <c r="O2" s="11"/>
    </row>
    <row r="3" spans="1:15" ht="18" x14ac:dyDescent="0.2">
      <c r="A3" s="121" t="s">
        <v>59</v>
      </c>
      <c r="B3" s="119"/>
      <c r="C3" s="119"/>
      <c r="D3" s="119"/>
      <c r="E3" s="119"/>
      <c r="F3" s="119"/>
      <c r="G3" s="119"/>
      <c r="H3" s="119"/>
      <c r="I3" s="119"/>
      <c r="J3" s="11"/>
      <c r="K3" s="11"/>
      <c r="L3" s="11"/>
      <c r="M3" s="11"/>
      <c r="N3" s="11"/>
      <c r="O3" s="11"/>
    </row>
    <row r="4" spans="1:15" ht="53" customHeight="1" x14ac:dyDescent="0.15">
      <c r="A4" s="122" t="s">
        <v>60</v>
      </c>
      <c r="B4" s="119"/>
      <c r="C4" s="119"/>
      <c r="D4" s="119"/>
      <c r="E4" s="119"/>
      <c r="F4" s="119"/>
      <c r="G4" s="119"/>
      <c r="H4" s="119"/>
      <c r="I4" s="119"/>
      <c r="J4" s="11"/>
      <c r="K4" s="11"/>
      <c r="L4" s="11"/>
      <c r="M4" s="11"/>
      <c r="N4" s="11"/>
      <c r="O4" s="11"/>
    </row>
    <row r="5" spans="1:15" x14ac:dyDescent="0.15">
      <c r="A5" s="58"/>
      <c r="B5" s="58"/>
      <c r="C5" s="58"/>
      <c r="D5" s="58"/>
      <c r="E5" s="58"/>
      <c r="F5" s="58"/>
      <c r="G5" s="58"/>
      <c r="H5" s="58"/>
      <c r="I5" s="58"/>
      <c r="J5" s="11"/>
      <c r="K5" s="11"/>
      <c r="L5" s="11"/>
      <c r="M5" s="11"/>
      <c r="N5" s="11"/>
      <c r="O5" s="11"/>
    </row>
    <row r="6" spans="1:15" x14ac:dyDescent="0.15">
      <c r="A6" s="123" t="s">
        <v>44</v>
      </c>
      <c r="B6" s="98"/>
      <c r="C6" s="98"/>
      <c r="D6" s="98"/>
      <c r="E6" s="98"/>
      <c r="F6" s="98"/>
      <c r="G6" s="98"/>
      <c r="H6" s="98"/>
      <c r="I6" s="117"/>
      <c r="J6" s="58"/>
      <c r="K6" s="58"/>
      <c r="L6" s="58"/>
      <c r="M6" s="58"/>
      <c r="N6" s="58"/>
      <c r="O6" s="11"/>
    </row>
    <row r="7" spans="1:15" x14ac:dyDescent="0.15">
      <c r="A7" s="59" t="s">
        <v>45</v>
      </c>
      <c r="B7" s="60" t="s">
        <v>46</v>
      </c>
      <c r="C7" s="60" t="s">
        <v>46</v>
      </c>
      <c r="D7" s="61" t="s">
        <v>45</v>
      </c>
      <c r="E7" s="62" t="s">
        <v>45</v>
      </c>
      <c r="F7" s="63" t="s">
        <v>45</v>
      </c>
      <c r="G7" s="64" t="s">
        <v>47</v>
      </c>
      <c r="H7" s="64" t="s">
        <v>47</v>
      </c>
      <c r="I7" s="65" t="s">
        <v>46</v>
      </c>
      <c r="J7" s="88" t="s">
        <v>46</v>
      </c>
      <c r="K7" s="65" t="s">
        <v>46</v>
      </c>
      <c r="L7" s="65" t="s">
        <v>46</v>
      </c>
      <c r="M7" s="65" t="s">
        <v>46</v>
      </c>
      <c r="N7" s="65" t="s">
        <v>46</v>
      </c>
      <c r="O7" s="11"/>
    </row>
    <row r="8" spans="1:15" x14ac:dyDescent="0.15">
      <c r="A8" s="66" t="s">
        <v>48</v>
      </c>
      <c r="B8" s="67" t="s">
        <v>49</v>
      </c>
      <c r="C8" s="67" t="s">
        <v>50</v>
      </c>
      <c r="D8" s="67" t="s">
        <v>38</v>
      </c>
      <c r="E8" s="67" t="s">
        <v>51</v>
      </c>
      <c r="F8" s="68" t="s">
        <v>52</v>
      </c>
      <c r="G8" s="68" t="s">
        <v>53</v>
      </c>
      <c r="H8" s="68" t="s">
        <v>54</v>
      </c>
      <c r="I8" s="67" t="s">
        <v>55</v>
      </c>
      <c r="J8" s="89" t="s">
        <v>61</v>
      </c>
      <c r="K8" s="90" t="s">
        <v>62</v>
      </c>
      <c r="L8" s="89" t="s">
        <v>63</v>
      </c>
      <c r="M8" s="89" t="s">
        <v>64</v>
      </c>
      <c r="N8" s="89" t="s">
        <v>65</v>
      </c>
      <c r="O8" s="11"/>
    </row>
    <row r="9" spans="1:15" ht="14" x14ac:dyDescent="0.15">
      <c r="A9" s="69">
        <v>50</v>
      </c>
      <c r="B9" s="70">
        <f t="shared" ref="B9:B12" si="0">IF(A9*0.04+6.4&gt;11, 11, A9*0.04+6.4)</f>
        <v>8.4</v>
      </c>
      <c r="C9" s="70">
        <f t="shared" ref="C9:C12" si="1">IF(B9*A9&gt;4000, 4000, B9*A9)</f>
        <v>420</v>
      </c>
      <c r="D9" s="71">
        <v>20000</v>
      </c>
      <c r="E9" s="71">
        <v>800</v>
      </c>
      <c r="F9" s="71">
        <v>800</v>
      </c>
      <c r="G9" s="72" t="str">
        <f t="shared" ref="G9:G12" si="2">IF(D9&gt;=E9, "Mandatory Loss Rule", IF((E9/100*75)&gt;=C9, IF(C9+D9-E9-200&gt;=0, IF(C9-(C9+D9-E9-200)&lt;=0, "Profit-Cap Rule", "Profit-Cap Rule"),"No"),IF(((E9/100*75)+D9-E9-200)&gt;=0, IF((E9/100*75)+((E9/100*75)+D9-E9-200)&lt;=0, "Profit-Cap Rule", "Profit-Cap Rule"),"No")))</f>
        <v>Mandatory Loss Rule</v>
      </c>
      <c r="H9" s="73">
        <f>IF(G9="no", "NA", IF((E9/100*75)&gt;=C9, C9+D9-E9-200, (E9/100*75)+D9-E9-200))</f>
        <v>19420</v>
      </c>
      <c r="I9" s="74">
        <f t="shared" ref="I9:I12" si="3">IF(D9-E9&gt;=0, 0, IF( F9&gt;E9,"Please Correct your Claimable Expenditure", IF(M9&gt;200, IF(N9&lt;0, 0, N9),L9)))</f>
        <v>0</v>
      </c>
      <c r="J9" s="91">
        <f t="shared" ref="J9:J12" si="4">C9</f>
        <v>420</v>
      </c>
      <c r="K9" s="70">
        <f t="shared" ref="K9:K12" si="5">IF(F9&lt;80, F9, IF(F9&gt;200, F9/100*75,  F9/100*75+20))</f>
        <v>600</v>
      </c>
      <c r="L9" s="70">
        <f t="shared" ref="L9:L12" si="6">IF(J9&gt;K9, K9, J9)</f>
        <v>420</v>
      </c>
      <c r="M9" s="70">
        <f t="shared" ref="M9:M12" si="7">D9+L9-E9</f>
        <v>19620</v>
      </c>
      <c r="N9" s="70">
        <f t="shared" ref="N9:N12" si="8">L9-(D9+L9-F9-200)</f>
        <v>-19000</v>
      </c>
      <c r="O9" s="11"/>
    </row>
    <row r="10" spans="1:15" ht="14" x14ac:dyDescent="0.15">
      <c r="A10" s="69">
        <v>250</v>
      </c>
      <c r="B10" s="70">
        <f t="shared" si="0"/>
        <v>11</v>
      </c>
      <c r="C10" s="70">
        <f t="shared" si="1"/>
        <v>2750</v>
      </c>
      <c r="D10" s="71">
        <v>500</v>
      </c>
      <c r="E10" s="71">
        <v>5000</v>
      </c>
      <c r="F10" s="71">
        <v>5926.25</v>
      </c>
      <c r="G10" s="72" t="str">
        <f t="shared" si="2"/>
        <v>No</v>
      </c>
      <c r="H10" s="73" t="str">
        <f t="shared" ref="H10:H12" si="9">IF(G10="no", "NA", D10-E10-200)</f>
        <v>NA</v>
      </c>
      <c r="I10" s="75" t="str">
        <f t="shared" si="3"/>
        <v>Please Correct your Claimable Expenditure</v>
      </c>
      <c r="J10" s="91">
        <f t="shared" si="4"/>
        <v>2750</v>
      </c>
      <c r="K10" s="70">
        <f t="shared" si="5"/>
        <v>4444.6875</v>
      </c>
      <c r="L10" s="70">
        <f t="shared" si="6"/>
        <v>2750</v>
      </c>
      <c r="M10" s="70">
        <f t="shared" si="7"/>
        <v>-1750</v>
      </c>
      <c r="N10" s="70">
        <f t="shared" si="8"/>
        <v>5626.25</v>
      </c>
      <c r="O10" s="11"/>
    </row>
    <row r="11" spans="1:15" ht="14" x14ac:dyDescent="0.15">
      <c r="A11" s="69">
        <v>150</v>
      </c>
      <c r="B11" s="70">
        <f t="shared" si="0"/>
        <v>11</v>
      </c>
      <c r="C11" s="70">
        <f t="shared" si="1"/>
        <v>1650</v>
      </c>
      <c r="D11" s="71">
        <v>500</v>
      </c>
      <c r="E11" s="71">
        <v>1000</v>
      </c>
      <c r="F11" s="71">
        <v>1000</v>
      </c>
      <c r="G11" s="72" t="str">
        <f t="shared" si="2"/>
        <v>Profit-Cap Rule</v>
      </c>
      <c r="H11" s="76">
        <f t="shared" si="9"/>
        <v>-700</v>
      </c>
      <c r="I11" s="75">
        <f t="shared" si="3"/>
        <v>700</v>
      </c>
      <c r="J11" s="91">
        <f t="shared" si="4"/>
        <v>1650</v>
      </c>
      <c r="K11" s="70">
        <f t="shared" si="5"/>
        <v>750</v>
      </c>
      <c r="L11" s="70">
        <f t="shared" si="6"/>
        <v>750</v>
      </c>
      <c r="M11" s="70">
        <f t="shared" si="7"/>
        <v>250</v>
      </c>
      <c r="N11" s="70">
        <f t="shared" si="8"/>
        <v>700</v>
      </c>
      <c r="O11" s="11"/>
    </row>
    <row r="12" spans="1:15" ht="14" x14ac:dyDescent="0.15">
      <c r="A12" s="69">
        <v>200</v>
      </c>
      <c r="B12" s="70">
        <f t="shared" si="0"/>
        <v>11</v>
      </c>
      <c r="C12" s="70">
        <f t="shared" si="1"/>
        <v>2200</v>
      </c>
      <c r="D12" s="71">
        <v>500</v>
      </c>
      <c r="E12" s="71">
        <v>1000</v>
      </c>
      <c r="F12" s="77">
        <v>150</v>
      </c>
      <c r="G12" s="72" t="str">
        <f t="shared" si="2"/>
        <v>Profit-Cap Rule</v>
      </c>
      <c r="H12" s="76">
        <f t="shared" si="9"/>
        <v>-700</v>
      </c>
      <c r="I12" s="75">
        <f t="shared" si="3"/>
        <v>132.5</v>
      </c>
      <c r="J12" s="91">
        <f t="shared" si="4"/>
        <v>2200</v>
      </c>
      <c r="K12" s="92">
        <f t="shared" si="5"/>
        <v>132.5</v>
      </c>
      <c r="L12" s="92">
        <f t="shared" si="6"/>
        <v>132.5</v>
      </c>
      <c r="M12" s="70">
        <f t="shared" si="7"/>
        <v>-367.5</v>
      </c>
      <c r="N12" s="70">
        <f t="shared" si="8"/>
        <v>-150</v>
      </c>
      <c r="O12" s="11"/>
    </row>
    <row r="13" spans="1:15" x14ac:dyDescent="0.15">
      <c r="A13" s="58"/>
      <c r="B13" s="58"/>
      <c r="C13" s="58"/>
      <c r="D13" s="58"/>
      <c r="E13" s="58"/>
      <c r="F13" s="58"/>
      <c r="G13" s="58"/>
      <c r="H13" s="58"/>
      <c r="I13" s="58"/>
      <c r="J13" s="11"/>
      <c r="K13" s="11"/>
      <c r="L13" s="11"/>
      <c r="M13" s="11"/>
      <c r="N13" s="11"/>
      <c r="O13" s="11"/>
    </row>
    <row r="14" spans="1:15" x14ac:dyDescent="0.15">
      <c r="A14" s="124" t="s">
        <v>56</v>
      </c>
      <c r="B14" s="98"/>
      <c r="C14" s="98"/>
      <c r="D14" s="98"/>
      <c r="E14" s="98"/>
      <c r="F14" s="98"/>
      <c r="G14" s="98"/>
      <c r="H14" s="98"/>
      <c r="I14" s="117"/>
      <c r="J14" s="58"/>
      <c r="K14" s="58"/>
      <c r="L14" s="58"/>
      <c r="M14" s="58"/>
      <c r="N14" s="58"/>
      <c r="O14" s="11"/>
    </row>
    <row r="15" spans="1:15" x14ac:dyDescent="0.15">
      <c r="A15" s="29" t="s">
        <v>45</v>
      </c>
      <c r="B15" s="78" t="s">
        <v>46</v>
      </c>
      <c r="C15" s="78" t="s">
        <v>46</v>
      </c>
      <c r="D15" s="62" t="s">
        <v>45</v>
      </c>
      <c r="E15" s="62" t="s">
        <v>45</v>
      </c>
      <c r="F15" s="63" t="s">
        <v>45</v>
      </c>
      <c r="G15" s="64" t="s">
        <v>47</v>
      </c>
      <c r="H15" s="64" t="s">
        <v>47</v>
      </c>
      <c r="I15" s="65" t="s">
        <v>46</v>
      </c>
      <c r="J15" s="88" t="s">
        <v>46</v>
      </c>
      <c r="K15" s="65" t="s">
        <v>46</v>
      </c>
      <c r="L15" s="65" t="s">
        <v>46</v>
      </c>
      <c r="M15" s="65" t="s">
        <v>46</v>
      </c>
      <c r="N15" s="65" t="s">
        <v>46</v>
      </c>
      <c r="O15" s="11"/>
    </row>
    <row r="16" spans="1:15" x14ac:dyDescent="0.15">
      <c r="A16" s="79" t="s">
        <v>48</v>
      </c>
      <c r="B16" s="80" t="s">
        <v>49</v>
      </c>
      <c r="C16" s="80" t="s">
        <v>50</v>
      </c>
      <c r="D16" s="80" t="s">
        <v>38</v>
      </c>
      <c r="E16" s="80" t="s">
        <v>51</v>
      </c>
      <c r="F16" s="81" t="s">
        <v>52</v>
      </c>
      <c r="G16" s="81" t="s">
        <v>53</v>
      </c>
      <c r="H16" s="81" t="s">
        <v>54</v>
      </c>
      <c r="I16" s="81" t="s">
        <v>55</v>
      </c>
      <c r="J16" s="93" t="s">
        <v>61</v>
      </c>
      <c r="K16" s="94" t="s">
        <v>62</v>
      </c>
      <c r="L16" s="94" t="s">
        <v>63</v>
      </c>
      <c r="M16" s="93" t="s">
        <v>64</v>
      </c>
      <c r="N16" s="93" t="s">
        <v>65</v>
      </c>
      <c r="O16" s="11"/>
    </row>
    <row r="17" spans="1:15" ht="14" x14ac:dyDescent="0.15">
      <c r="A17" s="69">
        <v>50</v>
      </c>
      <c r="B17" s="70">
        <f t="shared" ref="B17:B20" si="10">IF(A17*0.02+10&gt;15, 15, A17*0.02+10)</f>
        <v>11</v>
      </c>
      <c r="C17" s="70">
        <f t="shared" ref="C17:C20" si="11">IF(B17*A17&gt;3000, 3000, B17*A17)</f>
        <v>550</v>
      </c>
      <c r="D17" s="71">
        <v>500</v>
      </c>
      <c r="E17" s="71">
        <v>1000</v>
      </c>
      <c r="F17" s="71">
        <v>724.85</v>
      </c>
      <c r="G17" s="72" t="str">
        <f t="shared" ref="G17:G20" si="12">IF(D17&gt;=E17, "Mandatory Loss Rule", IF((E17/100*75)&gt;=C17, IF(C17+D17-E17-200&gt;=0, IF(C17-(C17+D17-E17-200)&lt;=0, "Profit-Cap Rule", "Profit-Cap Rule"),"No"),IF(((E17/100*75)+D17-E17-200)&gt;=0, IF((E17/100*75)+((E17/100*75)+D17-E17-200)&lt;=0, "Profit-Cap Rule", "Profit-Cap Rule"),"No")))</f>
        <v>No</v>
      </c>
      <c r="H17" s="73" t="str">
        <f>IF(G17="no", "NA", IF((E17/100*75)&gt;=C17, C17+D17-E17-200, (E17/100*75)+D17-E17-200))</f>
        <v>NA</v>
      </c>
      <c r="I17" s="74">
        <f t="shared" ref="I17:I20" si="13">IF(D17-E17&gt;=0, 0, IF( F17&gt;E17,"Please Correct your Claimable Expenditure", IF(M17&gt;200, IF(N17&lt;0, 0, N17),L17)))</f>
        <v>543.63750000000005</v>
      </c>
      <c r="J17" s="91">
        <f t="shared" ref="J17:J20" si="14">C17</f>
        <v>550</v>
      </c>
      <c r="K17" s="70">
        <f t="shared" ref="K17:K20" si="15">F17/100*75</f>
        <v>543.63750000000005</v>
      </c>
      <c r="L17" s="70">
        <f t="shared" ref="L17:L20" si="16">IF(J17&gt;K17, K17, J17)</f>
        <v>543.63750000000005</v>
      </c>
      <c r="M17" s="70">
        <f t="shared" ref="M17:M20" si="17">D17+L17-E17</f>
        <v>43.637500000000045</v>
      </c>
      <c r="N17" s="70">
        <f t="shared" ref="N17:N20" si="18">L17-(D17+L17-F17-200)</f>
        <v>424.85</v>
      </c>
      <c r="O17" s="11"/>
    </row>
    <row r="18" spans="1:15" ht="14" x14ac:dyDescent="0.15">
      <c r="A18" s="69">
        <v>100</v>
      </c>
      <c r="B18" s="70">
        <f t="shared" si="10"/>
        <v>12</v>
      </c>
      <c r="C18" s="70">
        <f t="shared" si="11"/>
        <v>1200</v>
      </c>
      <c r="D18" s="71">
        <v>500</v>
      </c>
      <c r="E18" s="71">
        <v>1000</v>
      </c>
      <c r="F18" s="71">
        <v>5926.25</v>
      </c>
      <c r="G18" s="72" t="str">
        <f t="shared" si="12"/>
        <v>Profit-Cap Rule</v>
      </c>
      <c r="H18" s="76">
        <f t="shared" ref="H18:H20" si="19">IF(G18="no", "NA", D18-E18-200)</f>
        <v>-700</v>
      </c>
      <c r="I18" s="75" t="str">
        <f t="shared" si="13"/>
        <v>Please Correct your Claimable Expenditure</v>
      </c>
      <c r="J18" s="91">
        <f t="shared" si="14"/>
        <v>1200</v>
      </c>
      <c r="K18" s="70">
        <f t="shared" si="15"/>
        <v>4444.6875</v>
      </c>
      <c r="L18" s="70">
        <f t="shared" si="16"/>
        <v>1200</v>
      </c>
      <c r="M18" s="70">
        <f t="shared" si="17"/>
        <v>700</v>
      </c>
      <c r="N18" s="70">
        <f t="shared" si="18"/>
        <v>5626.25</v>
      </c>
      <c r="O18" s="11"/>
    </row>
    <row r="19" spans="1:15" ht="14" x14ac:dyDescent="0.15">
      <c r="A19" s="69">
        <v>150</v>
      </c>
      <c r="B19" s="70">
        <f t="shared" si="10"/>
        <v>13</v>
      </c>
      <c r="C19" s="70">
        <f t="shared" si="11"/>
        <v>1950</v>
      </c>
      <c r="D19" s="71">
        <v>500</v>
      </c>
      <c r="E19" s="71">
        <v>1000</v>
      </c>
      <c r="F19" s="71">
        <v>1000</v>
      </c>
      <c r="G19" s="72" t="str">
        <f t="shared" si="12"/>
        <v>Profit-Cap Rule</v>
      </c>
      <c r="H19" s="76">
        <f t="shared" si="19"/>
        <v>-700</v>
      </c>
      <c r="I19" s="75">
        <f t="shared" si="13"/>
        <v>700</v>
      </c>
      <c r="J19" s="91">
        <f t="shared" si="14"/>
        <v>1950</v>
      </c>
      <c r="K19" s="70">
        <f t="shared" si="15"/>
        <v>750</v>
      </c>
      <c r="L19" s="70">
        <f t="shared" si="16"/>
        <v>750</v>
      </c>
      <c r="M19" s="70">
        <f t="shared" si="17"/>
        <v>250</v>
      </c>
      <c r="N19" s="70">
        <f t="shared" si="18"/>
        <v>700</v>
      </c>
      <c r="O19" s="11"/>
    </row>
    <row r="20" spans="1:15" ht="14" x14ac:dyDescent="0.15">
      <c r="A20" s="69">
        <v>250</v>
      </c>
      <c r="B20" s="70">
        <f t="shared" si="10"/>
        <v>15</v>
      </c>
      <c r="C20" s="70">
        <f t="shared" si="11"/>
        <v>3000</v>
      </c>
      <c r="D20" s="71">
        <v>500</v>
      </c>
      <c r="E20" s="71">
        <v>4000</v>
      </c>
      <c r="F20" s="77">
        <v>150</v>
      </c>
      <c r="G20" s="72" t="str">
        <f t="shared" si="12"/>
        <v>No</v>
      </c>
      <c r="H20" s="72" t="str">
        <f t="shared" si="19"/>
        <v>NA</v>
      </c>
      <c r="I20" s="75">
        <f t="shared" si="13"/>
        <v>112.5</v>
      </c>
      <c r="J20" s="91">
        <f t="shared" si="14"/>
        <v>3000</v>
      </c>
      <c r="K20" s="92">
        <f t="shared" si="15"/>
        <v>112.5</v>
      </c>
      <c r="L20" s="92">
        <f t="shared" si="16"/>
        <v>112.5</v>
      </c>
      <c r="M20" s="70">
        <f t="shared" si="17"/>
        <v>-3387.5</v>
      </c>
      <c r="N20" s="70">
        <f t="shared" si="18"/>
        <v>-150</v>
      </c>
      <c r="O20" s="11"/>
    </row>
    <row r="21" spans="1:15" x14ac:dyDescent="0.15">
      <c r="A21" s="82"/>
      <c r="B21" s="83"/>
      <c r="C21" s="83"/>
      <c r="D21" s="83"/>
      <c r="E21" s="83"/>
      <c r="F21" s="82"/>
      <c r="G21" s="82"/>
      <c r="H21" s="82"/>
      <c r="I21" s="82"/>
      <c r="J21" s="11"/>
      <c r="K21" s="11"/>
      <c r="L21" s="11"/>
      <c r="M21" s="11"/>
      <c r="N21" s="11"/>
      <c r="O21" s="11"/>
    </row>
    <row r="22" spans="1:15" x14ac:dyDescent="0.15">
      <c r="A22" s="116" t="s">
        <v>57</v>
      </c>
      <c r="B22" s="98"/>
      <c r="C22" s="98"/>
      <c r="D22" s="98"/>
      <c r="E22" s="98"/>
      <c r="F22" s="98"/>
      <c r="G22" s="98"/>
      <c r="H22" s="98"/>
      <c r="I22" s="117"/>
      <c r="J22" s="58"/>
      <c r="K22" s="58"/>
      <c r="L22" s="58"/>
      <c r="M22" s="58"/>
      <c r="N22" s="58"/>
      <c r="O22" s="11"/>
    </row>
    <row r="23" spans="1:15" x14ac:dyDescent="0.15">
      <c r="A23" s="29" t="s">
        <v>45</v>
      </c>
      <c r="B23" s="62" t="s">
        <v>45</v>
      </c>
      <c r="C23" s="78" t="s">
        <v>46</v>
      </c>
      <c r="D23" s="63" t="s">
        <v>45</v>
      </c>
      <c r="E23" s="63" t="s">
        <v>45</v>
      </c>
      <c r="F23" s="63" t="s">
        <v>45</v>
      </c>
      <c r="G23" s="64" t="s">
        <v>47</v>
      </c>
      <c r="H23" s="64" t="s">
        <v>47</v>
      </c>
      <c r="I23" s="65" t="s">
        <v>46</v>
      </c>
      <c r="J23" s="88" t="s">
        <v>46</v>
      </c>
      <c r="K23" s="65" t="s">
        <v>46</v>
      </c>
      <c r="L23" s="65" t="s">
        <v>46</v>
      </c>
      <c r="M23" s="65" t="s">
        <v>46</v>
      </c>
      <c r="N23" s="65" t="s">
        <v>46</v>
      </c>
      <c r="O23" s="11"/>
    </row>
    <row r="24" spans="1:15" x14ac:dyDescent="0.15">
      <c r="A24" s="84" t="s">
        <v>48</v>
      </c>
      <c r="B24" s="85" t="s">
        <v>49</v>
      </c>
      <c r="C24" s="85" t="s">
        <v>50</v>
      </c>
      <c r="D24" s="86" t="s">
        <v>38</v>
      </c>
      <c r="E24" s="86" t="s">
        <v>51</v>
      </c>
      <c r="F24" s="86" t="s">
        <v>52</v>
      </c>
      <c r="G24" s="86" t="s">
        <v>53</v>
      </c>
      <c r="H24" s="86" t="s">
        <v>54</v>
      </c>
      <c r="I24" s="86" t="s">
        <v>55</v>
      </c>
      <c r="J24" s="95" t="s">
        <v>61</v>
      </c>
      <c r="K24" s="96" t="s">
        <v>62</v>
      </c>
      <c r="L24" s="96" t="s">
        <v>63</v>
      </c>
      <c r="M24" s="96" t="s">
        <v>64</v>
      </c>
      <c r="N24" s="96" t="s">
        <v>65</v>
      </c>
      <c r="O24" s="11"/>
    </row>
    <row r="25" spans="1:15" ht="14" x14ac:dyDescent="0.15">
      <c r="A25" s="69">
        <v>76</v>
      </c>
      <c r="B25" s="71">
        <v>7</v>
      </c>
      <c r="C25" s="70">
        <f t="shared" ref="C25:C28" si="20">IF(B25*A25&gt;3000, 3000, B25*A25)</f>
        <v>532</v>
      </c>
      <c r="D25" s="71">
        <v>76</v>
      </c>
      <c r="E25" s="71">
        <v>230</v>
      </c>
      <c r="F25" s="71">
        <v>230</v>
      </c>
      <c r="G25" s="87" t="str">
        <f t="shared" ref="G25:G28" si="21">IF(B25-C25&gt;=0, "Mandatory Loss Rule", IF(K25&gt;200, IF(L25&lt;0, "Profit-Cap Rule", "No"),"No"))</f>
        <v>No</v>
      </c>
      <c r="H25" s="72" t="str">
        <f t="shared" ref="H25:H28" si="22">IF(G25="No", "NA", D25+L25-F25-200)</f>
        <v>NA</v>
      </c>
      <c r="I25" s="74">
        <f t="shared" ref="I25:I28" si="23">IF(D25-E25&gt;=0, 0, IF( F25&gt;E25,"Please Correct your Claimable Expenditure", IF(M25&gt;200, IF(N25&lt;0, 0, N25),L25)))</f>
        <v>172.5</v>
      </c>
      <c r="J25" s="91">
        <f t="shared" ref="J25:J28" si="24">B25*A25</f>
        <v>532</v>
      </c>
      <c r="K25" s="70">
        <f t="shared" ref="K25:K28" si="25">F25/100*75</f>
        <v>172.5</v>
      </c>
      <c r="L25" s="70">
        <f t="shared" ref="L25:L28" si="26">IF(J25&gt;K25, K25, J25)</f>
        <v>172.5</v>
      </c>
      <c r="M25" s="70">
        <f t="shared" ref="M25:M28" si="27">D25+L25-E25</f>
        <v>18.5</v>
      </c>
      <c r="N25" s="70">
        <f t="shared" ref="N25:N28" si="28">L25-(D25+L25-F25-200)</f>
        <v>354</v>
      </c>
      <c r="O25" s="11"/>
    </row>
    <row r="26" spans="1:15" ht="14" x14ac:dyDescent="0.15">
      <c r="A26" s="69">
        <v>50</v>
      </c>
      <c r="B26" s="71">
        <v>7</v>
      </c>
      <c r="C26" s="70">
        <f t="shared" si="20"/>
        <v>350</v>
      </c>
      <c r="D26" s="71">
        <v>0</v>
      </c>
      <c r="E26" s="71">
        <v>199.13</v>
      </c>
      <c r="F26" s="71">
        <v>199.13</v>
      </c>
      <c r="G26" s="87" t="str">
        <f t="shared" si="21"/>
        <v>No</v>
      </c>
      <c r="H26" s="72" t="str">
        <f t="shared" si="22"/>
        <v>NA</v>
      </c>
      <c r="I26" s="75">
        <f t="shared" si="23"/>
        <v>149.3475</v>
      </c>
      <c r="J26" s="91">
        <f t="shared" si="24"/>
        <v>350</v>
      </c>
      <c r="K26" s="70">
        <f t="shared" si="25"/>
        <v>149.3475</v>
      </c>
      <c r="L26" s="70">
        <f t="shared" si="26"/>
        <v>149.3475</v>
      </c>
      <c r="M26" s="70">
        <f t="shared" si="27"/>
        <v>-49.782499999999999</v>
      </c>
      <c r="N26" s="70">
        <f t="shared" si="28"/>
        <v>399.13</v>
      </c>
      <c r="O26" s="11"/>
    </row>
    <row r="27" spans="1:15" ht="14" x14ac:dyDescent="0.15">
      <c r="A27" s="69">
        <v>180</v>
      </c>
      <c r="B27" s="71">
        <v>9</v>
      </c>
      <c r="C27" s="70">
        <f t="shared" si="20"/>
        <v>1620</v>
      </c>
      <c r="D27" s="71">
        <v>0</v>
      </c>
      <c r="E27" s="71">
        <v>2318.21</v>
      </c>
      <c r="F27" s="71">
        <v>2318.21</v>
      </c>
      <c r="G27" s="87" t="str">
        <f t="shared" si="21"/>
        <v>No</v>
      </c>
      <c r="H27" s="72" t="str">
        <f t="shared" si="22"/>
        <v>NA</v>
      </c>
      <c r="I27" s="75">
        <f t="shared" si="23"/>
        <v>1620</v>
      </c>
      <c r="J27" s="91">
        <f t="shared" si="24"/>
        <v>1620</v>
      </c>
      <c r="K27" s="70">
        <f t="shared" si="25"/>
        <v>1738.6575000000003</v>
      </c>
      <c r="L27" s="70">
        <f t="shared" si="26"/>
        <v>1620</v>
      </c>
      <c r="M27" s="70">
        <f t="shared" si="27"/>
        <v>-698.21</v>
      </c>
      <c r="N27" s="70">
        <f t="shared" si="28"/>
        <v>2518.21</v>
      </c>
      <c r="O27" s="11"/>
    </row>
    <row r="28" spans="1:15" ht="14" x14ac:dyDescent="0.15">
      <c r="A28" s="69">
        <v>80</v>
      </c>
      <c r="B28" s="71">
        <v>9</v>
      </c>
      <c r="C28" s="70">
        <f t="shared" si="20"/>
        <v>720</v>
      </c>
      <c r="D28" s="77">
        <v>250</v>
      </c>
      <c r="E28" s="77">
        <v>350</v>
      </c>
      <c r="F28" s="77">
        <v>150</v>
      </c>
      <c r="G28" s="87" t="str">
        <f t="shared" si="21"/>
        <v>No</v>
      </c>
      <c r="H28" s="72" t="str">
        <f t="shared" si="22"/>
        <v>NA</v>
      </c>
      <c r="I28" s="75">
        <f t="shared" si="23"/>
        <v>112.5</v>
      </c>
      <c r="J28" s="91">
        <f t="shared" si="24"/>
        <v>720</v>
      </c>
      <c r="K28" s="92">
        <f t="shared" si="25"/>
        <v>112.5</v>
      </c>
      <c r="L28" s="92">
        <f t="shared" si="26"/>
        <v>112.5</v>
      </c>
      <c r="M28" s="92">
        <f t="shared" si="27"/>
        <v>12.5</v>
      </c>
      <c r="N28" s="92">
        <f t="shared" si="28"/>
        <v>100</v>
      </c>
      <c r="O28" s="11"/>
    </row>
    <row r="29" spans="1:15" x14ac:dyDescent="0.15">
      <c r="A29" s="11"/>
      <c r="B29" s="11"/>
      <c r="C29" s="11"/>
      <c r="D29" s="11"/>
      <c r="E29" s="11"/>
      <c r="F29" s="11"/>
      <c r="G29" s="11"/>
      <c r="H29" s="11"/>
      <c r="I29" s="11"/>
      <c r="J29" s="11"/>
      <c r="K29" s="11"/>
      <c r="L29" s="11"/>
      <c r="M29" s="11"/>
      <c r="N29" s="11"/>
      <c r="O29" s="11"/>
    </row>
    <row r="30" spans="1:15" x14ac:dyDescent="0.15">
      <c r="A30" s="11"/>
      <c r="B30" s="11"/>
      <c r="C30" s="11"/>
      <c r="D30" s="11"/>
      <c r="E30" s="11"/>
      <c r="F30" s="11"/>
      <c r="G30" s="11"/>
      <c r="H30" s="11"/>
      <c r="I30" s="11"/>
      <c r="J30" s="11"/>
      <c r="K30" s="11"/>
      <c r="L30" s="11"/>
      <c r="M30" s="11"/>
      <c r="N30" s="11"/>
      <c r="O30" s="11"/>
    </row>
    <row r="31" spans="1:15" x14ac:dyDescent="0.15">
      <c r="A31" s="11"/>
      <c r="B31" s="11"/>
      <c r="C31" s="11"/>
      <c r="D31" s="11"/>
      <c r="E31" s="11"/>
      <c r="F31" s="11"/>
      <c r="G31" s="11"/>
      <c r="H31" s="11"/>
      <c r="I31" s="11"/>
      <c r="J31" s="11"/>
      <c r="K31" s="11"/>
      <c r="L31" s="11"/>
      <c r="M31" s="11"/>
      <c r="N31" s="11"/>
      <c r="O31" s="11"/>
    </row>
    <row r="32" spans="1:15" x14ac:dyDescent="0.15">
      <c r="A32" s="11"/>
      <c r="B32" s="11"/>
      <c r="C32" s="11"/>
      <c r="D32" s="11"/>
      <c r="E32" s="11"/>
      <c r="F32" s="11"/>
      <c r="G32" s="11"/>
      <c r="H32" s="11"/>
      <c r="I32" s="11"/>
      <c r="J32" s="11"/>
      <c r="K32" s="11"/>
      <c r="L32" s="11"/>
      <c r="M32" s="11"/>
      <c r="N32" s="11"/>
      <c r="O32" s="11"/>
    </row>
    <row r="33" spans="1:15" x14ac:dyDescent="0.15">
      <c r="A33" s="11"/>
      <c r="B33" s="11"/>
      <c r="C33" s="11"/>
      <c r="D33" s="11"/>
      <c r="E33" s="11"/>
      <c r="F33" s="11"/>
      <c r="G33" s="11"/>
      <c r="H33" s="11"/>
      <c r="I33" s="11"/>
      <c r="J33" s="11"/>
      <c r="K33" s="11"/>
      <c r="L33" s="11"/>
      <c r="M33" s="11"/>
      <c r="N33" s="11"/>
      <c r="O33" s="11"/>
    </row>
    <row r="34" spans="1:15" x14ac:dyDescent="0.15">
      <c r="A34" s="11"/>
      <c r="B34" s="11"/>
      <c r="C34" s="11"/>
      <c r="D34" s="11"/>
      <c r="E34" s="11"/>
      <c r="F34" s="11"/>
      <c r="G34" s="11"/>
      <c r="H34" s="11"/>
      <c r="I34" s="11"/>
      <c r="J34" s="11"/>
      <c r="K34" s="11"/>
      <c r="L34" s="11"/>
      <c r="M34" s="11"/>
      <c r="N34" s="11"/>
      <c r="O34" s="11"/>
    </row>
    <row r="35" spans="1:15" x14ac:dyDescent="0.15">
      <c r="A35" s="11"/>
      <c r="B35" s="11"/>
      <c r="C35" s="11"/>
      <c r="D35" s="11"/>
      <c r="E35" s="11"/>
      <c r="F35" s="11"/>
      <c r="G35" s="11"/>
      <c r="H35" s="11"/>
      <c r="I35" s="11"/>
      <c r="J35" s="11"/>
      <c r="K35" s="11"/>
      <c r="L35" s="11"/>
      <c r="M35" s="11"/>
      <c r="N35" s="11"/>
      <c r="O35" s="11"/>
    </row>
    <row r="36" spans="1:15" x14ac:dyDescent="0.15">
      <c r="A36" s="11"/>
      <c r="B36" s="11"/>
      <c r="C36" s="11"/>
      <c r="D36" s="11"/>
      <c r="E36" s="11"/>
      <c r="F36" s="11"/>
      <c r="G36" s="11"/>
      <c r="H36" s="11"/>
      <c r="I36" s="11"/>
      <c r="J36" s="11"/>
      <c r="K36" s="11"/>
      <c r="L36" s="11"/>
      <c r="M36" s="11"/>
      <c r="N36" s="11"/>
      <c r="O36" s="11"/>
    </row>
    <row r="37" spans="1:15" x14ac:dyDescent="0.15">
      <c r="A37" s="11"/>
      <c r="B37" s="11"/>
      <c r="C37" s="11"/>
      <c r="D37" s="11"/>
      <c r="E37" s="11"/>
      <c r="F37" s="11"/>
      <c r="G37" s="11"/>
      <c r="H37" s="11"/>
      <c r="I37" s="11"/>
      <c r="J37" s="11"/>
      <c r="K37" s="11"/>
      <c r="L37" s="11"/>
      <c r="M37" s="11"/>
      <c r="N37" s="11"/>
      <c r="O37" s="11"/>
    </row>
    <row r="38" spans="1:15" x14ac:dyDescent="0.15">
      <c r="A38" s="11"/>
      <c r="B38" s="11"/>
      <c r="C38" s="11"/>
      <c r="D38" s="11"/>
      <c r="E38" s="11"/>
      <c r="F38" s="11"/>
      <c r="G38" s="11"/>
      <c r="H38" s="11"/>
      <c r="I38" s="11"/>
      <c r="J38" s="11"/>
      <c r="K38" s="11"/>
      <c r="L38" s="11"/>
      <c r="M38" s="11"/>
      <c r="N38" s="11"/>
      <c r="O38" s="11"/>
    </row>
  </sheetData>
  <mergeCells count="7">
    <mergeCell ref="A22:I22"/>
    <mergeCell ref="A1:I1"/>
    <mergeCell ref="A2:I2"/>
    <mergeCell ref="A3:I3"/>
    <mergeCell ref="A4:I4"/>
    <mergeCell ref="A6:I6"/>
    <mergeCell ref="A14:I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J30" sqref="J30"/>
    </sheetView>
  </sheetViews>
  <sheetFormatPr baseColWidth="10" defaultRowHeight="13" x14ac:dyDescent="0.15"/>
  <cols>
    <col min="6" max="6" width="24.5" customWidth="1"/>
  </cols>
  <sheetData>
    <row r="1" spans="1:7" ht="22" customHeight="1" x14ac:dyDescent="0.15">
      <c r="A1" s="126" t="s">
        <v>66</v>
      </c>
      <c r="B1" s="126"/>
      <c r="C1" s="126"/>
      <c r="D1" s="125" t="s">
        <v>67</v>
      </c>
      <c r="E1" s="125"/>
      <c r="F1" s="125"/>
      <c r="G1" s="28"/>
    </row>
    <row r="2" spans="1:7" ht="27" customHeight="1" x14ac:dyDescent="0.15">
      <c r="A2" s="127" t="s">
        <v>68</v>
      </c>
      <c r="B2" s="127"/>
      <c r="C2" s="127"/>
      <c r="D2" s="128" t="s">
        <v>69</v>
      </c>
      <c r="E2" s="128"/>
      <c r="F2" s="128"/>
    </row>
    <row r="3" spans="1:7" ht="22" customHeight="1" x14ac:dyDescent="0.15">
      <c r="A3" s="126" t="s">
        <v>71</v>
      </c>
      <c r="B3" s="126"/>
      <c r="C3" s="126"/>
      <c r="D3" s="125" t="s">
        <v>70</v>
      </c>
      <c r="E3" s="129"/>
      <c r="F3" s="129"/>
    </row>
    <row r="5" spans="1:7" ht="20" customHeight="1" x14ac:dyDescent="0.15"/>
  </sheetData>
  <mergeCells count="6">
    <mergeCell ref="D1:F1"/>
    <mergeCell ref="A1:C1"/>
    <mergeCell ref="A2:C2"/>
    <mergeCell ref="D2:F2"/>
    <mergeCell ref="A3:C3"/>
    <mergeCell ref="D3:F3"/>
  </mergeCells>
  <hyperlinks>
    <hyperlink ref="D1" r:id="rId1"/>
    <hyperlink ref="D2" r:id="rId2"/>
    <hyperlink ref="D3"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Membership List</vt:lpstr>
      <vt:lpstr>2017 Finances</vt:lpstr>
      <vt:lpstr>2017 other</vt:lpstr>
      <vt:lpstr>Funding Calculator </vt:lpstr>
      <vt:lpstr>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2017-08-15T03:36:44Z</dcterms:created>
  <dcterms:modified xsi:type="dcterms:W3CDTF">2017-08-15T03:36:45Z</dcterms:modified>
</cp:coreProperties>
</file>